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codeName="ThisWorkbook" filterPrivacy="1" defaultThemeVersion="166925"/>
  <bookViews>
    <workbookView xWindow="65416" yWindow="65416" windowWidth="20730" windowHeight="11160" activeTab="1"/>
  </bookViews>
  <sheets>
    <sheet name="Index" sheetId="1" r:id="rId1"/>
    <sheet name="PPFCF" sheetId="2" r:id="rId2"/>
    <sheet name="PPLF" sheetId="5" r:id="rId3"/>
    <sheet name="PPTSF" sheetId="4" r:id="rId4"/>
    <sheet name="PPCHF" sheetId="6" r:id="rId5"/>
  </sheets>
  <definedNames>
    <definedName name="JR_PAGE_ANCHOR_0_1">'Index'!$A$1</definedName>
    <definedName name="JR_PAGE_ANCHOR_0_2" localSheetId="2">'PPLF'!$A$1</definedName>
    <definedName name="JR_PAGE_ANCHOR_0_2">'PPFCF'!$A$1</definedName>
    <definedName name="JR_PAGE_ANCHOR_0_3" localSheetId="4">'PPCHF'!$A$1</definedName>
    <definedName name="JR_PAGE_ANCHOR_0_3">#REF!</definedName>
    <definedName name="JR_PAGE_ANCHOR_0_4">'PPTSF'!$A$1</definedName>
    <definedName name="JR_PAGE_ANCHOR_0_5">#REF!</definedName>
    <definedName name="JR_PAGE_ANCHOR_0_6">#REF!</definedName>
  </definedNames>
  <calcPr calcId="191029"/>
  <extLst/>
</workbook>
</file>

<file path=xl/sharedStrings.xml><?xml version="1.0" encoding="utf-8"?>
<sst xmlns="http://schemas.openxmlformats.org/spreadsheetml/2006/main" count="1755" uniqueCount="917">
  <si>
    <t>Sr No.</t>
  </si>
  <si>
    <t>Short Name</t>
  </si>
  <si>
    <t>Scheme Name</t>
  </si>
  <si>
    <t>Parag Parikh Flexi Cap Fund</t>
  </si>
  <si>
    <t>Parag Parikh Liquid Fund</t>
  </si>
  <si>
    <t>Parag Parikh Tax Saver Fund</t>
  </si>
  <si>
    <t>Parag Parikh Conservative Hybrid Fund</t>
  </si>
  <si>
    <t xml:space="preserve">
  </t>
  </si>
  <si>
    <t>Monthly Portfolio Statement as on June 30, 2023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</si>
  <si>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</si>
  <si>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</si>
  <si>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</si>
  <si>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</si>
  <si>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</si>
  <si>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</si>
  <si>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YTM~</t>
  </si>
  <si>
    <t>YTC^</t>
  </si>
  <si>
    <t>null</t>
  </si>
  <si>
    <t>Equity &amp; Equity related</t>
  </si>
  <si>
    <t>(a) Listed / awaiting listing on Stock Exchanges</t>
  </si>
  <si>
    <t>HDFC03</t>
  </si>
  <si>
    <t>Housing Development Finance Corporation Limited</t>
  </si>
  <si>
    <t>INE001A01036</t>
  </si>
  <si>
    <t>Finance</t>
  </si>
  <si>
    <t>ITCL02</t>
  </si>
  <si>
    <t>ITC Limited</t>
  </si>
  <si>
    <t>INE154A01025</t>
  </si>
  <si>
    <t>Diversified FMCG</t>
  </si>
  <si>
    <t>BAJA01</t>
  </si>
  <si>
    <t>Bajaj Holdings &amp; Investment Limited</t>
  </si>
  <si>
    <t>INE118A01012</t>
  </si>
  <si>
    <t>UTIB02</t>
  </si>
  <si>
    <t>Axis Bank Limited</t>
  </si>
  <si>
    <t>INE238A01034</t>
  </si>
  <si>
    <t>Banks</t>
  </si>
  <si>
    <t>IBCL05</t>
  </si>
  <si>
    <t>ICICI Bank Limited</t>
  </si>
  <si>
    <t>INE090A01021</t>
  </si>
  <si>
    <t>HCLT02</t>
  </si>
  <si>
    <t>HCL Technologies Limited</t>
  </si>
  <si>
    <t>INE860A01027</t>
  </si>
  <si>
    <t>IT - Software</t>
  </si>
  <si>
    <t>COAL01</t>
  </si>
  <si>
    <t>Coal India Limited</t>
  </si>
  <si>
    <t>INE522F01014</t>
  </si>
  <si>
    <t>Consumable Fuels</t>
  </si>
  <si>
    <t>PGCI01</t>
  </si>
  <si>
    <t>Power Grid Corporation of India Limited</t>
  </si>
  <si>
    <t>INE752E01010</t>
  </si>
  <si>
    <t>Power</t>
  </si>
  <si>
    <t>MAUD01</t>
  </si>
  <si>
    <t>Maruti Suzuki India Limited</t>
  </si>
  <si>
    <t>INE585B01010</t>
  </si>
  <si>
    <t>Automobiles</t>
  </si>
  <si>
    <t>INFS02</t>
  </si>
  <si>
    <t>Infosys Limited</t>
  </si>
  <si>
    <t>INE009A01021</t>
  </si>
  <si>
    <t>IEEL02</t>
  </si>
  <si>
    <t>Indian Energy Exchange Limited</t>
  </si>
  <si>
    <t>INE022Q01020</t>
  </si>
  <si>
    <t>Capital Markets</t>
  </si>
  <si>
    <t>MOFS03</t>
  </si>
  <si>
    <t>Motilal Oswal Financial Services Limited</t>
  </si>
  <si>
    <t>INE338I01027</t>
  </si>
  <si>
    <t>NMDC01</t>
  </si>
  <si>
    <t>NMDC Limited</t>
  </si>
  <si>
    <t>INE584A01023</t>
  </si>
  <si>
    <t>Minerals &amp; Mining</t>
  </si>
  <si>
    <t>CDSL01</t>
  </si>
  <si>
    <t>Central Depository Services (India) Limited</t>
  </si>
  <si>
    <t>INE736A01011</t>
  </si>
  <si>
    <t>CHEL02</t>
  </si>
  <si>
    <t>Zydus Lifesciences Limited</t>
  </si>
  <si>
    <t>INE010B01027</t>
  </si>
  <si>
    <t>Pharmaceuticals &amp; Biotechnology</t>
  </si>
  <si>
    <t>MCEX01</t>
  </si>
  <si>
    <t>Multi Commodity Exchange of India Limited</t>
  </si>
  <si>
    <t>INE745G01035</t>
  </si>
  <si>
    <t>CIPL03</t>
  </si>
  <si>
    <t>Cipla Limited</t>
  </si>
  <si>
    <t>INE059A01026</t>
  </si>
  <si>
    <t>DRRL02</t>
  </si>
  <si>
    <t>Dr. Reddy's Laboratories Limited</t>
  </si>
  <si>
    <t>INE089A01023</t>
  </si>
  <si>
    <t>BAFL02</t>
  </si>
  <si>
    <t>Bajaj Finance Limited</t>
  </si>
  <si>
    <t>INE296A01024</t>
  </si>
  <si>
    <t>RIND01</t>
  </si>
  <si>
    <t>Reliance Industries Limited</t>
  </si>
  <si>
    <t>INE002A01018</t>
  </si>
  <si>
    <t>Petroleum Products</t>
  </si>
  <si>
    <t>BALI02</t>
  </si>
  <si>
    <t>Balkrishna Industries Limited</t>
  </si>
  <si>
    <t>INE787D01026</t>
  </si>
  <si>
    <t>Auto Components</t>
  </si>
  <si>
    <t>IPCA03</t>
  </si>
  <si>
    <t>IPCA Laboratories Limited</t>
  </si>
  <si>
    <t>INE571A01038</t>
  </si>
  <si>
    <t>UTIA01</t>
  </si>
  <si>
    <t>UTI Asset Management Company Limited</t>
  </si>
  <si>
    <t>INE094J01016</t>
  </si>
  <si>
    <t>ICRA01</t>
  </si>
  <si>
    <t>ICRA Limited</t>
  </si>
  <si>
    <t>INE725G01011</t>
  </si>
  <si>
    <t>IFEL01</t>
  </si>
  <si>
    <t>Oracle Financial Services Software Limited</t>
  </si>
  <si>
    <t>INE881D01027</t>
  </si>
  <si>
    <t>NMST01</t>
  </si>
  <si>
    <t>NMDC Steel Limited</t>
  </si>
  <si>
    <t>INE0NNS01018</t>
  </si>
  <si>
    <t>Ferrous Metals</t>
  </si>
  <si>
    <t>IIBL01</t>
  </si>
  <si>
    <t>IndusInd Bank Limited</t>
  </si>
  <si>
    <t>INE095A01012</t>
  </si>
  <si>
    <t>TEMA02</t>
  </si>
  <si>
    <t>Tech Mahindra Limited</t>
  </si>
  <si>
    <t>INE669C01036</t>
  </si>
  <si>
    <t>MASC01</t>
  </si>
  <si>
    <t>Maharashtra Scooters Limited</t>
  </si>
  <si>
    <t>INE288A01013</t>
  </si>
  <si>
    <t>HLEL02</t>
  </si>
  <si>
    <t>Hindustan Unilever Limited</t>
  </si>
  <si>
    <t>INE030A01027</t>
  </si>
  <si>
    <t>TELC03</t>
  </si>
  <si>
    <t>Tata Motors Limited</t>
  </si>
  <si>
    <t>INE155A01022</t>
  </si>
  <si>
    <t>TCSL01</t>
  </si>
  <si>
    <t>Tata Consultancy Services Limited</t>
  </si>
  <si>
    <t>INE467B01029</t>
  </si>
  <si>
    <t>ASHL02</t>
  </si>
  <si>
    <t>Ashok Leyland Limited</t>
  </si>
  <si>
    <t>INE208A01029</t>
  </si>
  <si>
    <t>Agricultural, Commercial &amp; Construction Vehicles</t>
  </si>
  <si>
    <t>HDLI01</t>
  </si>
  <si>
    <t>HDFC Life Insurance Company Limited</t>
  </si>
  <si>
    <t>INE795G01014</t>
  </si>
  <si>
    <t>Insurance</t>
  </si>
  <si>
    <t>Sub Total</t>
  </si>
  <si>
    <t>(b) Unlisted</t>
  </si>
  <si>
    <t>NIL</t>
  </si>
  <si>
    <t>Total</t>
  </si>
  <si>
    <t>Equity &amp; Equity related Foreign Investments</t>
  </si>
  <si>
    <t>951692USD</t>
  </si>
  <si>
    <t>Microsoft Corp</t>
  </si>
  <si>
    <t>US5949181045</t>
  </si>
  <si>
    <t>29798540USD</t>
  </si>
  <si>
    <t>Alphabet Inc A</t>
  </si>
  <si>
    <t>US02079K3059</t>
  </si>
  <si>
    <t>645156USD</t>
  </si>
  <si>
    <t>Amazon Com Inc</t>
  </si>
  <si>
    <t>US0231351067</t>
  </si>
  <si>
    <t>14971609USD</t>
  </si>
  <si>
    <t>Meta Platforms Registered Shares A</t>
  </si>
  <si>
    <t>US30303M1027</t>
  </si>
  <si>
    <t>Index / Stock Futures</t>
  </si>
  <si>
    <t>HDLIJUL23</t>
  </si>
  <si>
    <t>HDFC Life Insurance Company Limited July 2023 Future</t>
  </si>
  <si>
    <t>ASHLJUL23</t>
  </si>
  <si>
    <t>Ashok Leyland Limited July 2023 Future</t>
  </si>
  <si>
    <t>TCSLAUG23</t>
  </si>
  <si>
    <t>Tata Consultancy Services Limited August 2023 Future</t>
  </si>
  <si>
    <t>TELCJUL23</t>
  </si>
  <si>
    <t>Tata Motors Limited July 2023 Future</t>
  </si>
  <si>
    <t>HLELJUL23</t>
  </si>
  <si>
    <t>Hindustan Unilever Limited July 2023 Future</t>
  </si>
  <si>
    <t>TEMAJUL23</t>
  </si>
  <si>
    <t>Tech Mahindra Limited July 2023 Future</t>
  </si>
  <si>
    <t>IIBLJUL23</t>
  </si>
  <si>
    <t>IndusInd Bank Limited July 2023 Future</t>
  </si>
  <si>
    <t>RINDJUL23</t>
  </si>
  <si>
    <t>Reliance Industries Limited July 2023 Future</t>
  </si>
  <si>
    <t>BAFLJUL23</t>
  </si>
  <si>
    <t>Bajaj Finance Limited July 2023 Future</t>
  </si>
  <si>
    <t>Money Market Instruments</t>
  </si>
  <si>
    <t>Certificate of Deposit</t>
  </si>
  <si>
    <t>BKBA362</t>
  </si>
  <si>
    <t>INE028A16CZ4</t>
  </si>
  <si>
    <t>NBAR698</t>
  </si>
  <si>
    <t>INE261F16686</t>
  </si>
  <si>
    <t>SBAI223</t>
  </si>
  <si>
    <t>INE062A16499</t>
  </si>
  <si>
    <t>UTIB1285</t>
  </si>
  <si>
    <t>INE238AD6413</t>
  </si>
  <si>
    <t>KMBK830</t>
  </si>
  <si>
    <t>INE237A167T4</t>
  </si>
  <si>
    <t>IBCL1152</t>
  </si>
  <si>
    <t>INE090A169Z3</t>
  </si>
  <si>
    <t>Commercial Paper</t>
  </si>
  <si>
    <t>HDFC1232</t>
  </si>
  <si>
    <t>INE001A14B29</t>
  </si>
  <si>
    <t>Others</t>
  </si>
  <si>
    <t>Margin Fixed Deposit</t>
  </si>
  <si>
    <t xml:space="preserve">Duration (in Days) </t>
  </si>
  <si>
    <t>FDUT1000</t>
  </si>
  <si>
    <t>5% Axis Bank Limited (14/02/2024)</t>
  </si>
  <si>
    <t>365</t>
  </si>
  <si>
    <t>FDUT992</t>
  </si>
  <si>
    <t>4.60% Axis Bank Limited (02/11/2023)</t>
  </si>
  <si>
    <t>FDUT1002</t>
  </si>
  <si>
    <t>5% Axis Bank Limited (16/02/2024)</t>
  </si>
  <si>
    <t>FDUT991</t>
  </si>
  <si>
    <t>4.60% Axis Bank Limited (01/11/2023)</t>
  </si>
  <si>
    <t>FDUT1001</t>
  </si>
  <si>
    <t>5% Axis Bank Limited (15/02/2024)</t>
  </si>
  <si>
    <t>FDUT994</t>
  </si>
  <si>
    <t>4.60% Axis Bank Limited (03/11/2023)</t>
  </si>
  <si>
    <t>FDUT982</t>
  </si>
  <si>
    <t>3.65% Axis Bank Limited (06/07/2023)</t>
  </si>
  <si>
    <t>FDUT983</t>
  </si>
  <si>
    <t>3.65% Axis Bank Limited (20/07/2023)</t>
  </si>
  <si>
    <t>FDUT988</t>
  </si>
  <si>
    <t>3.65% Axis Bank Limited (23/08/2023)</t>
  </si>
  <si>
    <t>FDUT989</t>
  </si>
  <si>
    <t>3.65% Axis Bank Limited (29/08/2023)</t>
  </si>
  <si>
    <t>FDUT981</t>
  </si>
  <si>
    <t>3.65% Axis Bank Limited (05/07/2023)</t>
  </si>
  <si>
    <t>FDUT997</t>
  </si>
  <si>
    <t>4.60% Axis Bank Limited (05/12/2023)</t>
  </si>
  <si>
    <t>FDUT995</t>
  </si>
  <si>
    <t>4.60% Axis Bank Limited (01/12/2023)</t>
  </si>
  <si>
    <t>FDUT1006</t>
  </si>
  <si>
    <t>5% Axis Bank Limited (14/06/2024)</t>
  </si>
  <si>
    <t>366</t>
  </si>
  <si>
    <t>FDUT1005</t>
  </si>
  <si>
    <t>5% Axis Bank Limited (07/06/2024)</t>
  </si>
  <si>
    <t>FDUT1004</t>
  </si>
  <si>
    <t>5% Axis Bank Limited (31/05/2024)</t>
  </si>
  <si>
    <t>FDUT990</t>
  </si>
  <si>
    <t>4.60% Axis Bank Limited (30/10/2023)</t>
  </si>
  <si>
    <t>367</t>
  </si>
  <si>
    <t>FDUT996</t>
  </si>
  <si>
    <t>4.60% Axis Bank Limited (04/12/2023)</t>
  </si>
  <si>
    <t>FDUT999</t>
  </si>
  <si>
    <t>4.75% Axis Bank Limited (05/02/2024)</t>
  </si>
  <si>
    <t>369</t>
  </si>
  <si>
    <t>FDHD2025</t>
  </si>
  <si>
    <t>5.7% HDFC Bank Limited (19/10/2023)</t>
  </si>
  <si>
    <t>$0.00%</t>
  </si>
  <si>
    <t>Reverse Repo / TREPS</t>
  </si>
  <si>
    <t>TRP_030723</t>
  </si>
  <si>
    <t>Clearing Corporation of India Ltd</t>
  </si>
  <si>
    <t>Net Receivables / (Payables)</t>
  </si>
  <si>
    <t>GRAND TOTAL</t>
  </si>
  <si>
    <t xml:space="preserve"> </t>
  </si>
  <si>
    <t xml:space="preserve">$  Less Than 0.01% of Net Asset Value </t>
  </si>
  <si>
    <t>~ YTM as on June 30, 2023</t>
  </si>
  <si>
    <t>^ Pursuant to AMFI circular no. 135/BP/91/2020-21, Yield to Call (YTC) for AT-1 bonds and Tier-2 bonds as on June 30, 2023.</t>
  </si>
  <si>
    <t>WIPR02</t>
  </si>
  <si>
    <t>Wipro Limited</t>
  </si>
  <si>
    <t>INE075A01022</t>
  </si>
  <si>
    <t>CMSI01</t>
  </si>
  <si>
    <t>CMS Info System Limited</t>
  </si>
  <si>
    <t>INE925R01014</t>
  </si>
  <si>
    <t>Commercial Services &amp; Supplies</t>
  </si>
  <si>
    <t>VSTI01</t>
  </si>
  <si>
    <t>VST Industries Limited</t>
  </si>
  <si>
    <t>INE710A01016</t>
  </si>
  <si>
    <t>Cigarettes &amp; Tobacco Products</t>
  </si>
  <si>
    <t>CPIL02</t>
  </si>
  <si>
    <t>CCL Products (India) Limited</t>
  </si>
  <si>
    <t>INE421D01022</t>
  </si>
  <si>
    <t>Agricultural Food &amp; other Products</t>
  </si>
  <si>
    <t>UTIB1271</t>
  </si>
  <si>
    <t>INE238AD6298</t>
  </si>
  <si>
    <t>Currency Futures</t>
  </si>
  <si>
    <t>NSE_FUTCUR_USDINR_27/07/2023</t>
  </si>
  <si>
    <t>BSE_FUTCUR_USDINR_27/07/2023</t>
  </si>
  <si>
    <t>Notes &amp; Symbols :-</t>
  </si>
  <si>
    <t>*Traded on US OTC Markets. Underlying shares are listed on Tokyo Stock Exchange</t>
  </si>
  <si>
    <t>^ The Name of the Industry is in accordance with Industry Classification as recommended by AMFI.</t>
  </si>
  <si>
    <t># The Name of the Industry is in accordance with Industry Classification for Foreign Securities is as per NASDAQ.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</si>
  <si>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</si>
  <si>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</si>
  <si>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</si>
  <si>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</si>
  <si>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</si>
  <si>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</si>
  <si>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</si>
  <si>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</si>
  <si>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</si>
  <si>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</si>
  <si>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</si>
  <si>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</si>
  <si>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May 31, 2023(Rs.)</t>
  </si>
  <si>
    <t>Direct Plan</t>
  </si>
  <si>
    <t>Regular Plan</t>
  </si>
  <si>
    <t xml:space="preserve">       (Gross exposure means sum of all long and short positions in derivatives)</t>
  </si>
  <si>
    <t>13.  Deviation from the valuation prices given by valuation agencies: NIL</t>
  </si>
  <si>
    <t>14.  Disclosure for investments in derivative instruments</t>
  </si>
  <si>
    <t>Underlying</t>
  </si>
  <si>
    <t>Series</t>
  </si>
  <si>
    <t>Long / Short</t>
  </si>
  <si>
    <t>Futures Price when purchased 
( Rs. Per unit)</t>
  </si>
  <si>
    <t>Current price of the contract
( Rs. Per unit)</t>
  </si>
  <si>
    <t>Margin maintained in Rs. Lakhs</t>
  </si>
  <si>
    <t>a. Equity Futures</t>
  </si>
  <si>
    <t>Short</t>
  </si>
  <si>
    <t>b. Currency Future</t>
  </si>
  <si>
    <t>Currency Derivatives-27-July-2023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</si>
  <si>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</si>
  <si>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</si>
  <si>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</si>
  <si>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</si>
  <si>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</si>
  <si>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</si>
  <si>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</si>
  <si>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</si>
  <si>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</si>
  <si>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</si>
  <si>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Call/Put</t>
  </si>
  <si>
    <t>Number of Contracts</t>
  </si>
  <si>
    <t>Option Price when purchased (Rs. Per unit)</t>
  </si>
  <si>
    <t>Current Option Price ( Rs. Per unit)</t>
  </si>
  <si>
    <t>Nil</t>
  </si>
  <si>
    <t>Total exposure through options as a % of net assets : Nil</t>
  </si>
  <si>
    <t>Total Number of contracts entered into</t>
  </si>
  <si>
    <t>Gross Notional Value of contracts entered into Rs.</t>
  </si>
  <si>
    <t>Net Profit/Loss value on all contracts (treat premium paid as loss) Rs.</t>
  </si>
  <si>
    <t>12.  Deviation from the valuation prices given by valuation agencies: NIL</t>
  </si>
  <si>
    <t>Jun 30, 2023(Rs.)</t>
  </si>
  <si>
    <t>4.   Total Dividend (Net) declared during the period ended   Jun 30, 2023  - Nil</t>
  </si>
  <si>
    <t>5.   Total Bonus declared during the period ended   Jun 30, 2023  - Nil</t>
  </si>
  <si>
    <t>12.  Repo transactions in corporate debt securities during the period ending   Jun 30, 2023  is Nil.</t>
  </si>
  <si>
    <t>6.    Total outstanding exposure in derivative instruments as on   Jun 30, 2023  - Nil</t>
  </si>
  <si>
    <t>7.    Total investment in Foreign Securities / ADRs / GDRs as on   Jun 30, 2023  - Nil</t>
  </si>
  <si>
    <t>11.  Repo transactions in corporate debt securities during the period ending   Jun 30, 2023  - Nil</t>
  </si>
  <si>
    <t>7.    Total investment in Foreign Securities / ADRs / GDRs as on   Jun 30, 2023 : Rs. 66,30,66,65,649.33</t>
  </si>
  <si>
    <t xml:space="preserve">For the period  01-Jun-2023 to 30-Jun-2023, the following details specified for hedging transactions through futures which have been squared off/expired : </t>
  </si>
  <si>
    <t>Total %age of existing assets hedged through futures: 14.39%</t>
  </si>
  <si>
    <t>For the period  01-Jun-2023 to 30-Jun-2023,  the following details specified for hedging transactions through options which have already been exercised/expired :</t>
  </si>
  <si>
    <t>B. Other than Hedging Positions through Futures as on  30-Jun-2023: Nil</t>
  </si>
  <si>
    <t>C. Hedging Position through Put Option as on  30-Jun-2023: Nil</t>
  </si>
  <si>
    <t>D. Other than Hedging Positions through Options as on  30-Jun-2023: NIL</t>
  </si>
  <si>
    <t>E. Hedging Positions through swaps as on 30-Jun-2023: Nil</t>
  </si>
  <si>
    <t>9.    Total Brokerage paid for Buying/ Selling of Investment for Jun  2023 is Rs. 2,27,360.23</t>
  </si>
  <si>
    <t>9.    Total Brokerage paid for Buying/ Selling of Investment for Jun 2023 is Rs. 1,27,22,637.49</t>
  </si>
  <si>
    <t>Industry / Rating</t>
  </si>
  <si>
    <t>Debt Instruments</t>
  </si>
  <si>
    <t>(a) Listed / awaiting listing on Stock Exchange</t>
  </si>
  <si>
    <t>GOI1057</t>
  </si>
  <si>
    <t>7.95% Tamil Nadu SDL (MD 03/07/2023)</t>
  </si>
  <si>
    <t>IN3120130064</t>
  </si>
  <si>
    <t>Sovereign</t>
  </si>
  <si>
    <t>(b) Privately placed / Unlisted</t>
  </si>
  <si>
    <t>KMBK794</t>
  </si>
  <si>
    <t>INE237A169P8</t>
  </si>
  <si>
    <t>CRISIL A1+</t>
  </si>
  <si>
    <t>UTIB1256</t>
  </si>
  <si>
    <t>INE238AD6025</t>
  </si>
  <si>
    <t>IBCL1137</t>
  </si>
  <si>
    <t>INE090A161Y3</t>
  </si>
  <si>
    <t>ICRA A1+</t>
  </si>
  <si>
    <t>SBAI215</t>
  </si>
  <si>
    <t>INE062A16465</t>
  </si>
  <si>
    <t>CARE A1+</t>
  </si>
  <si>
    <t>BKBA371</t>
  </si>
  <si>
    <t>INE028A16DA5</t>
  </si>
  <si>
    <t>HDFC1195</t>
  </si>
  <si>
    <t>INE001A14ZE2</t>
  </si>
  <si>
    <t>NBAR721</t>
  </si>
  <si>
    <t>INE261F14KA1</t>
  </si>
  <si>
    <t>Treasury Bill</t>
  </si>
  <si>
    <t>TBIL2148</t>
  </si>
  <si>
    <t>182 Days Tbill (MD 06/07/2023)</t>
  </si>
  <si>
    <t>IN002022Y419</t>
  </si>
  <si>
    <t>TBIL2154</t>
  </si>
  <si>
    <t>182 Days Tbill (MD 20/07/2023)</t>
  </si>
  <si>
    <t>IN002022Y435</t>
  </si>
  <si>
    <t>TBIL2195</t>
  </si>
  <si>
    <t>91 Days Tbill (MD 27/07/2023)</t>
  </si>
  <si>
    <t>IN002023X047</t>
  </si>
  <si>
    <t>TBIL2198</t>
  </si>
  <si>
    <t>91 Days Tbill (MD 03/08/2023)</t>
  </si>
  <si>
    <t>IN002023X054</t>
  </si>
  <si>
    <t>TBIL2200</t>
  </si>
  <si>
    <t>91 Days Tbill (MD 10/08/2023)</t>
  </si>
  <si>
    <t>IN002023X062</t>
  </si>
  <si>
    <t>TBIL2165</t>
  </si>
  <si>
    <t>182 Days Tbill (MD 17/08/2023)</t>
  </si>
  <si>
    <t>IN002022Y476</t>
  </si>
  <si>
    <t>TBIL2210</t>
  </si>
  <si>
    <t>91 Days Tbill (MD 31/08/2023)</t>
  </si>
  <si>
    <t>IN002023X096</t>
  </si>
  <si>
    <t>TBIL2214</t>
  </si>
  <si>
    <t>91 Days Tbill (MD 07/09/2023)</t>
  </si>
  <si>
    <t>IN002023X104</t>
  </si>
  <si>
    <t>TBIL2179</t>
  </si>
  <si>
    <t>182 Days Tbill (MD 14/09/2023)</t>
  </si>
  <si>
    <t>IN002022Y518</t>
  </si>
  <si>
    <t>TBIL2181</t>
  </si>
  <si>
    <t>182 Days Tbill (MD 22/09/2023)</t>
  </si>
  <si>
    <t>IN002022Y526</t>
  </si>
  <si>
    <t>TBIL2190</t>
  </si>
  <si>
    <t>91 Days Tbill (MD 13/07/2023)</t>
  </si>
  <si>
    <t>IN002023X021</t>
  </si>
  <si>
    <t>TBIL2150</t>
  </si>
  <si>
    <t>182 Days Tbill (MD 13/07/2023)</t>
  </si>
  <si>
    <t>IN002022Y427</t>
  </si>
  <si>
    <t>TBIL2104</t>
  </si>
  <si>
    <t>364 Days Tbill (MD 28/09/2023)</t>
  </si>
  <si>
    <t>IN002022Z267</t>
  </si>
  <si>
    <t>FDHD2029</t>
  </si>
  <si>
    <t>6.5% HDFC Bank Limited (19/12/2023)</t>
  </si>
  <si>
    <t>FDHD2023</t>
  </si>
  <si>
    <t>5.5% HDFC Bank Limited (09/10/2023)</t>
  </si>
  <si>
    <t>FDHD2022M</t>
  </si>
  <si>
    <t>6.05% HDFC Bank Limited (04/10/2023)</t>
  </si>
  <si>
    <t>FDHD2024</t>
  </si>
  <si>
    <t>5.5% HDFC Bank Limited (10/10/2023)</t>
  </si>
  <si>
    <t>FDHD2037</t>
  </si>
  <si>
    <t>6.6% HDFC Bank Limited (22/04/2024)</t>
  </si>
  <si>
    <t>FDHD2030</t>
  </si>
  <si>
    <t>6.6% HDFC Bank Limited (08/02/2024)</t>
  </si>
  <si>
    <t>2.   Plan wise per unit Net Asset Value are as follows:</t>
  </si>
  <si>
    <t>Options</t>
  </si>
  <si>
    <t>Parag Parikh Liquid Fund- 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</si>
  <si>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</si>
  <si>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</si>
  <si>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</si>
  <si>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Parag Parikh Liquid Fund- 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</si>
  <si>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</si>
  <si>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</si>
  <si>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</si>
  <si>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   June 30, 2023:</t>
  </si>
  <si>
    <t>Record Date</t>
  </si>
  <si>
    <t>Daily IDCW* (Direct)</t>
  </si>
  <si>
    <t>Dividend Per Unit
(Huf &amp; Individuals)</t>
  </si>
  <si>
    <t>Dividend Per Unit
(Others)</t>
  </si>
  <si>
    <t>Jun-23</t>
  </si>
  <si>
    <t>Direct Plan- Daily Reinvestment of IDCW*</t>
  </si>
  <si>
    <t>Daily IDCW* (Regular)</t>
  </si>
  <si>
    <t>Dividend Per Unit 
(Others)</t>
  </si>
  <si>
    <t>June-23</t>
  </si>
  <si>
    <t>Regular Plan- Daily Reinvestment of IDCW*</t>
  </si>
  <si>
    <t>Weekly IDCW* (Direct)</t>
  </si>
  <si>
    <t>Direct Plan- Weekly Reinvestment of IDCW*</t>
  </si>
  <si>
    <t>Weekly IDCW* (Regular)</t>
  </si>
  <si>
    <t>Regular Plan- Weekly Reinvestment of IDCW*</t>
  </si>
  <si>
    <t>Monthly IDCW* (Direct)</t>
  </si>
  <si>
    <t>Direct Plan- Monthly IDCW*</t>
  </si>
  <si>
    <t>Monthly IDCW* (Regular)</t>
  </si>
  <si>
    <t>Regular Plan- Monthly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</si>
  <si>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</si>
  <si>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</si>
  <si>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</si>
  <si>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   June 30, 2023- Nil</t>
  </si>
  <si>
    <t>5.    Total outstanding exposure in derivative instruments as on    June 30, 2023- Nil</t>
  </si>
  <si>
    <t>6.    Total investment in Foreign Securities / ADRs / GDRs as on    June 30, 2023- Nil</t>
  </si>
  <si>
    <t>7.    Details of transactions of "Credit Default Swap" for the month ended    June 30, 2023- Nil</t>
  </si>
  <si>
    <t>8.   Average Portfolio Maturity is 41 days.</t>
  </si>
  <si>
    <t>9.  Repo transactions in corporate debt securities during the period ending    June 30, 2023-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</si>
  <si>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</si>
  <si>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</si>
  <si>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</si>
  <si>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</si>
  <si>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</si>
  <si>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</si>
  <si>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</si>
  <si>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</si>
  <si>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>IRLY01</t>
  </si>
  <si>
    <t>Indian Railway Finance Corporation Limited</t>
  </si>
  <si>
    <t>INE053F01010</t>
  </si>
  <si>
    <t>BALN01</t>
  </si>
  <si>
    <t>Bajaj Auto Limited</t>
  </si>
  <si>
    <t>INE917I01010</t>
  </si>
  <si>
    <t>PLNG01</t>
  </si>
  <si>
    <t>Petronet LNG Limited</t>
  </si>
  <si>
    <t>INE347G01014</t>
  </si>
  <si>
    <t>Gas</t>
  </si>
  <si>
    <t>(c) ReITs</t>
  </si>
  <si>
    <t>Brookfield India Real Estate Trust</t>
  </si>
  <si>
    <t>INE0FDU25010</t>
  </si>
  <si>
    <t>Realty</t>
  </si>
  <si>
    <t>Embassy Office Parks REIT</t>
  </si>
  <si>
    <t>INE041025011</t>
  </si>
  <si>
    <t>Mindspace Business Parks REIT</t>
  </si>
  <si>
    <t>INE0CCU25019</t>
  </si>
  <si>
    <t>IBCLAUG23</t>
  </si>
  <si>
    <t>ICICI Bank Limited August 2023 Future</t>
  </si>
  <si>
    <t>GOI2183</t>
  </si>
  <si>
    <t>8.08% Tamilnadu SDL (MD 26/12/2028)</t>
  </si>
  <si>
    <t>IN3120180200</t>
  </si>
  <si>
    <t>GOI2153</t>
  </si>
  <si>
    <t>8.37% Tamil Nadu SDL (MD 05/12/2028)</t>
  </si>
  <si>
    <t>IN3120180176</t>
  </si>
  <si>
    <t>GOI2159</t>
  </si>
  <si>
    <t>8.36% Tamil Nadu SDL (MD 12/12/2028)</t>
  </si>
  <si>
    <t>IN3120180184</t>
  </si>
  <si>
    <t>GOI4826</t>
  </si>
  <si>
    <t>7.78% Maharashtra SDL (MD 27/10/2030)</t>
  </si>
  <si>
    <t>IN2220220148</t>
  </si>
  <si>
    <t>GOI2490</t>
  </si>
  <si>
    <t>6.99% Telangana SDL (MD 10/06/2028)</t>
  </si>
  <si>
    <t>IN4520200093</t>
  </si>
  <si>
    <t>GOI2139</t>
  </si>
  <si>
    <t>8.57% Gujarat SDL (MD 06/11/2028)</t>
  </si>
  <si>
    <t>IN1520180184</t>
  </si>
  <si>
    <t>GOI2161</t>
  </si>
  <si>
    <t>8.18% Tamilnadu SDL (MD 19/12/2028)</t>
  </si>
  <si>
    <t>IN3120180192</t>
  </si>
  <si>
    <t>GOI4096</t>
  </si>
  <si>
    <t>8.16% Rajasthan SDL (MD 09/05/2028)</t>
  </si>
  <si>
    <t>IN2920180030</t>
  </si>
  <si>
    <t>GOI2039</t>
  </si>
  <si>
    <t>8% Kerala SDL (MD 11/04/2028)</t>
  </si>
  <si>
    <t>IN2020180013</t>
  </si>
  <si>
    <t>GOI4808</t>
  </si>
  <si>
    <t>7.76% Maharashtra SDL (MD 04/10/2030)</t>
  </si>
  <si>
    <t>IN2220220122</t>
  </si>
  <si>
    <t>GOI3221</t>
  </si>
  <si>
    <t>7.92% Uttar Pradesh SDL (MD 24/01/2028)</t>
  </si>
  <si>
    <t>IN3320170175</t>
  </si>
  <si>
    <t>GOI4986</t>
  </si>
  <si>
    <t>7.68% Gujarat SDL (MD 15/02/2030)</t>
  </si>
  <si>
    <t>IN1520220238</t>
  </si>
  <si>
    <t>GOI4993</t>
  </si>
  <si>
    <t>7.7% Andhra Pradesh SDL (MD 22/02/2030)</t>
  </si>
  <si>
    <t>IN1020220662</t>
  </si>
  <si>
    <t>IRLY322</t>
  </si>
  <si>
    <t>INE053F07BB3</t>
  </si>
  <si>
    <t>CRISIL AAA</t>
  </si>
  <si>
    <t>NHBA299</t>
  </si>
  <si>
    <t>INE557F08FG1</t>
  </si>
  <si>
    <t>NBAR587</t>
  </si>
  <si>
    <t>INE261F08CK9</t>
  </si>
  <si>
    <t>ICRA AAA</t>
  </si>
  <si>
    <t>ONGC38</t>
  </si>
  <si>
    <t>INE213A08040</t>
  </si>
  <si>
    <t>GOI2172</t>
  </si>
  <si>
    <t>8.34% Punjab SDL (MD 30/05/2028)</t>
  </si>
  <si>
    <t>IN2820180049</t>
  </si>
  <si>
    <t>GOI4640</t>
  </si>
  <si>
    <t>7.63% Haryana SDL (MD 01/06/2028)</t>
  </si>
  <si>
    <t>IN1620220070</t>
  </si>
  <si>
    <t>GOI4485</t>
  </si>
  <si>
    <t>7.38% GOI (MD 20/06/2027)</t>
  </si>
  <si>
    <t>IN0020220037</t>
  </si>
  <si>
    <t>GOI3375</t>
  </si>
  <si>
    <t>8.43% Punjab SDL (MD 05/12/2028)</t>
  </si>
  <si>
    <t>IN2820180114</t>
  </si>
  <si>
    <t>GOI2164</t>
  </si>
  <si>
    <t>8.42% Madhya Pradesh SDL (MD 08/08/2028)</t>
  </si>
  <si>
    <t>IN2120180053</t>
  </si>
  <si>
    <t>GOI2058</t>
  </si>
  <si>
    <t>8.33% Kerala SDL (MD 30/05/2028)</t>
  </si>
  <si>
    <t>IN2020180039</t>
  </si>
  <si>
    <t>GOI1993</t>
  </si>
  <si>
    <t>8.29% West Bengal SDL (MD 21/02/2028)</t>
  </si>
  <si>
    <t>IN3420170182</t>
  </si>
  <si>
    <t>GOI2167</t>
  </si>
  <si>
    <t>8.08% Maharashtra SDL (MD 26/12/2028)</t>
  </si>
  <si>
    <t>IN2220180052</t>
  </si>
  <si>
    <t>GOI2089</t>
  </si>
  <si>
    <t>8.15% Tamil Nadu SDL (MD 09/05/2028)</t>
  </si>
  <si>
    <t>IN3120180036</t>
  </si>
  <si>
    <t>GOI3648</t>
  </si>
  <si>
    <t>6.98% Telangana SDL (MD 22/04/2028)</t>
  </si>
  <si>
    <t>IN4520200044</t>
  </si>
  <si>
    <t>GOI3519</t>
  </si>
  <si>
    <t>6.79% West Bangal SDL (MD 30/06/2028)</t>
  </si>
  <si>
    <t>IN3420210046</t>
  </si>
  <si>
    <t>GOI2101</t>
  </si>
  <si>
    <t>8.48% Kerala SDL (MD 08/08/2030)</t>
  </si>
  <si>
    <t>IN2020180070</t>
  </si>
  <si>
    <t>GOI2147</t>
  </si>
  <si>
    <t>8.5% Gujarat SDL (MD 28/11/2028)</t>
  </si>
  <si>
    <t>IN1520180200</t>
  </si>
  <si>
    <t>GOI2206</t>
  </si>
  <si>
    <t>8.45% Uttar Pradesh SDL (MD 27/02/2029)</t>
  </si>
  <si>
    <t>IN3320180166</t>
  </si>
  <si>
    <t>GOI2228</t>
  </si>
  <si>
    <t>8.43% Goa SDL (MD 13/03/2029)</t>
  </si>
  <si>
    <t>IN1420180151</t>
  </si>
  <si>
    <t>GOI2076</t>
  </si>
  <si>
    <t>8.45% Uttar Pradesh SDL (MD 27/06/2028)</t>
  </si>
  <si>
    <t>IN3320180034</t>
  </si>
  <si>
    <t>GOI2197</t>
  </si>
  <si>
    <t>8.37% Madhya Pradesh SDL (MD 05/12/2028)</t>
  </si>
  <si>
    <t>IN2120180095</t>
  </si>
  <si>
    <t>GOI2066</t>
  </si>
  <si>
    <t>8.41% Kerala SDL (MD 06/06/2028)</t>
  </si>
  <si>
    <t>IN2020180047</t>
  </si>
  <si>
    <t>GOI4101</t>
  </si>
  <si>
    <t>8.2% Uttarakhand SDL (MD 09/05/2028)</t>
  </si>
  <si>
    <t>IN3620180023</t>
  </si>
  <si>
    <t>GOI2171</t>
  </si>
  <si>
    <t>8.08% Karnataka SDL (MD 26/12/2028)</t>
  </si>
  <si>
    <t>IN1920180115</t>
  </si>
  <si>
    <t>GOI2025</t>
  </si>
  <si>
    <t>8.15% Chhattisgarh SDL (MD 27/03/2028)</t>
  </si>
  <si>
    <t>IN3520170090</t>
  </si>
  <si>
    <t>GOI2035</t>
  </si>
  <si>
    <t>7.99% Punjab SDL (MD 11/04/2028)</t>
  </si>
  <si>
    <t>IN2820180015</t>
  </si>
  <si>
    <t>GOI4444</t>
  </si>
  <si>
    <t>7.63% Maharashtra SDL (MD 11/05/2030)</t>
  </si>
  <si>
    <t>IN2220220049</t>
  </si>
  <si>
    <t>GOI2452</t>
  </si>
  <si>
    <t>7.6% Maharashtra SDL (MD 15/04/2030)</t>
  </si>
  <si>
    <t>IN2220200025</t>
  </si>
  <si>
    <t>PGCI203</t>
  </si>
  <si>
    <t>INE752E07FR0</t>
  </si>
  <si>
    <t>GOI4103</t>
  </si>
  <si>
    <t>7.5% Telangana SDL (MD 15/04/2028)</t>
  </si>
  <si>
    <t>IN4520200010</t>
  </si>
  <si>
    <t>GOI5125</t>
  </si>
  <si>
    <t>7.41% Andhra Pradesh SDL (MD 26/04/2030)</t>
  </si>
  <si>
    <t>IN1020230042</t>
  </si>
  <si>
    <t>GOI2339</t>
  </si>
  <si>
    <t>7.15% Karnataka SDL (MD 09/10/2028)</t>
  </si>
  <si>
    <t>IN1920190056</t>
  </si>
  <si>
    <t>GOI3532</t>
  </si>
  <si>
    <t>6.82% Bihar SDL (MD 14/07/2028)</t>
  </si>
  <si>
    <t>IN1320210041</t>
  </si>
  <si>
    <t>GOI2627</t>
  </si>
  <si>
    <t>6.44% Maharashtra SDL (MD 12/08/2028)</t>
  </si>
  <si>
    <t>IN2220200124</t>
  </si>
  <si>
    <t>GOI2119</t>
  </si>
  <si>
    <t>8.84 % Rajasthan SDL 12/09/2028</t>
  </si>
  <si>
    <t>IN2920180196</t>
  </si>
  <si>
    <t>GOI2128</t>
  </si>
  <si>
    <t>8.73% Uttar Pradesh SDL (MD 10/10/2028)</t>
  </si>
  <si>
    <t>IN3320180042</t>
  </si>
  <si>
    <t>GOI2121</t>
  </si>
  <si>
    <t>8.7% Gujarat SDL (MD 19/09/2028)</t>
  </si>
  <si>
    <t>IN1520180119</t>
  </si>
  <si>
    <t>GOI2124</t>
  </si>
  <si>
    <t>8.65% Rajasthan SDL (MD 03/10/2028)</t>
  </si>
  <si>
    <t>IN2920180212</t>
  </si>
  <si>
    <t>GOI3409</t>
  </si>
  <si>
    <t>8.61% Punjab SDL (MD 14/11/2028)</t>
  </si>
  <si>
    <t>IN2820180106</t>
  </si>
  <si>
    <t>GOI2115</t>
  </si>
  <si>
    <t>8.63% Rajasthan SDL (MD 03/09/2028)</t>
  </si>
  <si>
    <t>IN2920180188</t>
  </si>
  <si>
    <t>GOI2143</t>
  </si>
  <si>
    <t>8.53% Gujarat SDL (MD 20/11/2028)</t>
  </si>
  <si>
    <t>IN1520180192</t>
  </si>
  <si>
    <t>GOI2087</t>
  </si>
  <si>
    <t>8.56% Maharashtra SDL (MD 11/07/2028)</t>
  </si>
  <si>
    <t>IN2220180037</t>
  </si>
  <si>
    <t>GOI2221</t>
  </si>
  <si>
    <t>8.43% Uttar Pradesh SDL (MD 06/03/2029)</t>
  </si>
  <si>
    <t>IN3320180174</t>
  </si>
  <si>
    <t>GOI4102</t>
  </si>
  <si>
    <t>8.49% Uttarakhand SDL (MD 21/08/2028)</t>
  </si>
  <si>
    <t>IN3620180106</t>
  </si>
  <si>
    <t>GOI2217</t>
  </si>
  <si>
    <t>8.39% Uttar Pradesh SDL (MD 13/03/2029)</t>
  </si>
  <si>
    <t>IN3320180182</t>
  </si>
  <si>
    <t>GOI4643</t>
  </si>
  <si>
    <t>8.44% West Bengal SDL (MD 27/06/2028)</t>
  </si>
  <si>
    <t>IN3420180017</t>
  </si>
  <si>
    <t>GOI1989</t>
  </si>
  <si>
    <t>8.5% Andhra Pradesh SDL (MD 28/03/2029)</t>
  </si>
  <si>
    <t>IN1020140134</t>
  </si>
  <si>
    <t>GOI4642</t>
  </si>
  <si>
    <t>8.4% Andhra Pradesh SDL (MD 20/06/2028)</t>
  </si>
  <si>
    <t>IN1020180130</t>
  </si>
  <si>
    <t>GOI4641</t>
  </si>
  <si>
    <t>8.4% Rajasthan SDL (MD 20/06/2028)</t>
  </si>
  <si>
    <t>IN2920180097</t>
  </si>
  <si>
    <t>GOI2205</t>
  </si>
  <si>
    <t>8.28% Gujarat SDL (MD 20/02/2029)</t>
  </si>
  <si>
    <t>IN1520180291</t>
  </si>
  <si>
    <t>GOI2055</t>
  </si>
  <si>
    <t>8.39% Andhra Pradesh SDL (MD 23/05/2028)</t>
  </si>
  <si>
    <t>IN1020180080</t>
  </si>
  <si>
    <t>GOI3190</t>
  </si>
  <si>
    <t>8.31% Jharkhand SDL (MD 13/02/2029)</t>
  </si>
  <si>
    <t>IN3720180063</t>
  </si>
  <si>
    <t>GOI4097</t>
  </si>
  <si>
    <t>8.25% Tamilnadu SDL (MD 02/01/2029)</t>
  </si>
  <si>
    <t>IN3120180218</t>
  </si>
  <si>
    <t>GOI2163</t>
  </si>
  <si>
    <t>8.17% Gujarat SDL (MD 19/12/2028)</t>
  </si>
  <si>
    <t>IN1520180226</t>
  </si>
  <si>
    <t>GOI4094</t>
  </si>
  <si>
    <t>8.29% Haryana SDL (MD 14/03/2028)</t>
  </si>
  <si>
    <t>IN1620170150</t>
  </si>
  <si>
    <t>GOI3344</t>
  </si>
  <si>
    <t>8.2% Jammu and Kashmir SDL (MD 30/01/2029)</t>
  </si>
  <si>
    <t>IN1820180108</t>
  </si>
  <si>
    <t>GOI3259</t>
  </si>
  <si>
    <t>8.21% West Bengal SDL (MD 23/01/2029)</t>
  </si>
  <si>
    <t>IN3420180124</t>
  </si>
  <si>
    <t>GOI2168</t>
  </si>
  <si>
    <t>8.08% Gujarat SDL (MD 26/12/2028)</t>
  </si>
  <si>
    <t>IN1520180234</t>
  </si>
  <si>
    <t>GOI3932</t>
  </si>
  <si>
    <t>8.19% Odisha SDL (MD 09/05/2028)</t>
  </si>
  <si>
    <t>IN2720180032</t>
  </si>
  <si>
    <t>GOI2032</t>
  </si>
  <si>
    <t>8.13% Rajasthan SDL (MD 27/03/2028)</t>
  </si>
  <si>
    <t>IN2920170205</t>
  </si>
  <si>
    <t>GOI3329</t>
  </si>
  <si>
    <t>8.09% West Bengal SDL (MD 27/03/2028)</t>
  </si>
  <si>
    <t>IN3420170216</t>
  </si>
  <si>
    <t>GOI2041</t>
  </si>
  <si>
    <t>8.05% Tamilnadu SDL (MD 18/04/2028)</t>
  </si>
  <si>
    <t>IN3120180010</t>
  </si>
  <si>
    <t>GOI2027</t>
  </si>
  <si>
    <t>8.11% Chattisgarh SDL (MD 31/01/2028)</t>
  </si>
  <si>
    <t>IN3520170041</t>
  </si>
  <si>
    <t>GOI2259</t>
  </si>
  <si>
    <t>7.98% Uttar Pradesh SDL (MD 11/04/2028)</t>
  </si>
  <si>
    <t>IN3320180018</t>
  </si>
  <si>
    <t>GOI2446</t>
  </si>
  <si>
    <t>7.83% Maharashtra SDL (MD 08/04/2030)</t>
  </si>
  <si>
    <t>IN2220200017</t>
  </si>
  <si>
    <t>GOI4092</t>
  </si>
  <si>
    <t>7.97% Assam SDL (MD 18/04/2028)</t>
  </si>
  <si>
    <t>IN1220180021</t>
  </si>
  <si>
    <t>GOI3220</t>
  </si>
  <si>
    <t>7.86% Haryana SDL (MD 27/12/2027)</t>
  </si>
  <si>
    <t>IN1620170101</t>
  </si>
  <si>
    <t>GOI5100</t>
  </si>
  <si>
    <t>7.7% Andhra Pradesh SDL (MD 23/03/2030)</t>
  </si>
  <si>
    <t>IN1020220738</t>
  </si>
  <si>
    <t>GOI3768</t>
  </si>
  <si>
    <t>7.77% Andhra Pradesh SDL (MD 10/01/2028)</t>
  </si>
  <si>
    <t>IN1020170131</t>
  </si>
  <si>
    <t>GOI4443</t>
  </si>
  <si>
    <t>7.61% Maharashtra SDL (MD 11/05/2029)</t>
  </si>
  <si>
    <t>IN2220220031</t>
  </si>
  <si>
    <t>GOI4964</t>
  </si>
  <si>
    <t>7.54% Andhra Pradesh SDL (MD 11/01/2029)</t>
  </si>
  <si>
    <t>IN1020220613</t>
  </si>
  <si>
    <t>GOI4099</t>
  </si>
  <si>
    <t>7.32% West Bengal SDL (MD 26/06/2029)</t>
  </si>
  <si>
    <t>IN3420190016</t>
  </si>
  <si>
    <t>GOI2438</t>
  </si>
  <si>
    <t>7.24% Haryana SDL (MD 18/03/2029)</t>
  </si>
  <si>
    <t>IN1620190190</t>
  </si>
  <si>
    <t>IGIF29</t>
  </si>
  <si>
    <t>INE219X07215</t>
  </si>
  <si>
    <t>GOI2458</t>
  </si>
  <si>
    <t>7.11% Tamilnadu SDL (MD 31/07/2029)</t>
  </si>
  <si>
    <t>IN3120190068</t>
  </si>
  <si>
    <t>GOI4095</t>
  </si>
  <si>
    <t>7.13% Kerala SDL (MD 10/07/2029)</t>
  </si>
  <si>
    <t>IN2020190103</t>
  </si>
  <si>
    <t>GOI4093</t>
  </si>
  <si>
    <t>7.09% Goa SDL (MD 28/08/2029)</t>
  </si>
  <si>
    <t>IN1420190085</t>
  </si>
  <si>
    <t>GOI4100</t>
  </si>
  <si>
    <t>6.83% West Bengal SDL (MD 07/07/2028)</t>
  </si>
  <si>
    <t>IN3420210053</t>
  </si>
  <si>
    <t>GOI3649</t>
  </si>
  <si>
    <t>6.53% Chattisgarh SDL (MD 15/09/2028)</t>
  </si>
  <si>
    <t>IN3520210037</t>
  </si>
  <si>
    <t>GOI3955</t>
  </si>
  <si>
    <t>6.46% Rajasthan SDL (MD 12/08/2030)</t>
  </si>
  <si>
    <t>IN2920200317</t>
  </si>
  <si>
    <t>HDFC1210</t>
  </si>
  <si>
    <t>INE001A14ZT0</t>
  </si>
  <si>
    <t>FDHD2038</t>
  </si>
  <si>
    <t>6% HDFC Bank Limited (28/05/2024)</t>
  </si>
  <si>
    <t>FDHD2039</t>
  </si>
  <si>
    <t>6% HDFC Bank Limited (29/05/2024)</t>
  </si>
  <si>
    <t>FDHD2040</t>
  </si>
  <si>
    <t>6.6% HDFC Bank Limited (01/06/2024)</t>
  </si>
  <si>
    <t>FDUT1003</t>
  </si>
  <si>
    <t>6.75% Axis Bank Limited (30/05/2024)</t>
  </si>
  <si>
    <t>FDUT998</t>
  </si>
  <si>
    <t>7.1% Axis Bank Limited (14/02/2024)</t>
  </si>
  <si>
    <t>392</t>
  </si>
  <si>
    <t>Parag Parikh Conservative Hybrid Fund - Direct Plan - Growth</t>
  </si>
  <si>
    <t>Parag Parikh Conservative Hybrid Fund - Direct Plan - Monthly IDCW</t>
  </si>
  <si>
    <t>Parag Parikh Conservative Hybrid Fund - Regular Plan - Growth</t>
  </si>
  <si>
    <t>Parag Parikh Conservative Hybrid Fund - Regular Plan - Monthly IDCW</t>
  </si>
  <si>
    <t>8.   Average Portfolio Maturity is 1350 days.</t>
  </si>
  <si>
    <t xml:space="preserve">        Equity &amp; Equity related</t>
  </si>
  <si>
    <t xml:space="preserve">        Debt Securities</t>
  </si>
  <si>
    <t xml:space="preserve">        CRISIL AAA</t>
  </si>
  <si>
    <t xml:space="preserve">        Others</t>
  </si>
  <si>
    <t>13.  Disclosure for investments in derivative instruments</t>
  </si>
  <si>
    <t>A. Hedging Positions through Futures as on    30-June-2023:</t>
  </si>
  <si>
    <t>Total exposure through futures as a % of net assets : 1.39%</t>
  </si>
  <si>
    <t>B. Other than Hedging Positions through Futures as on    30 Jun-2023 : Nil</t>
  </si>
  <si>
    <t>C. Hedging Position through Put Option as on    30-Jun-2023 : Nil</t>
  </si>
  <si>
    <t>D. Other than Hedging Positions through Options as on    30-Jun-2023 :- NIL</t>
  </si>
  <si>
    <t>E. Hedging Positions through swaps as on    30-Jun-2023: Nil</t>
  </si>
  <si>
    <t>3.   Total Dividend (Net) declared during the period ended    June 30, 2023 :-</t>
  </si>
  <si>
    <t>For the period 01-Jun-2023 to 30-Jun- 2023, the following details specified for non-hedging transactions through options which have already been exercised/expired :</t>
  </si>
  <si>
    <t xml:space="preserve">For the period  01-Jun-2023 to 30-Jun- 2023,, the following details specified for hedging transactions through futures which have been squared off/expired : </t>
  </si>
  <si>
    <t>Note: In addition to this, 17.59% of our Portfolio is in Foreign Securities (USD) and 0.0001 is in Foreign Currency (USD). 12.09% of total Foreign Portfolio (USD) is hedged through Currency Derivatives to avoid currency risk.</t>
  </si>
  <si>
    <t>8.    Total Commission paid in the month of  Jun  2023 : Rs.8,67,66,793.56</t>
  </si>
  <si>
    <t>8.    Total Commission paid in the month of Jun  2023 : 56,81,493.15</t>
  </si>
  <si>
    <t xml:space="preserve">Bank of Baroda (30/11/2023) </t>
  </si>
  <si>
    <t xml:space="preserve">National Bank For Agriculture and Rural Development (23/01/2024) </t>
  </si>
  <si>
    <t xml:space="preserve">State Bank of India (17/05/2024) </t>
  </si>
  <si>
    <t xml:space="preserve">Axis Bank Limited (17/05/2024) </t>
  </si>
  <si>
    <t xml:space="preserve">Kotak Mahindra Bank Limited (22/05/2024) </t>
  </si>
  <si>
    <t xml:space="preserve">ICICI Bank Limited (13/06/2024) </t>
  </si>
  <si>
    <t xml:space="preserve">Housing Development Finance Corporation Limited (22/04/2024) </t>
  </si>
  <si>
    <t>PPFCF</t>
  </si>
  <si>
    <t>PPLF</t>
  </si>
  <si>
    <t>PPTSF</t>
  </si>
  <si>
    <t>PPCHF</t>
  </si>
  <si>
    <t>Arbitrage</t>
  </si>
  <si>
    <t>Market value 
(Rs. in Lakhs)</t>
  </si>
  <si>
    <t>% to AUM</t>
  </si>
  <si>
    <t>Notes &amp; Symbols</t>
  </si>
  <si>
    <t>DERIVATIVES</t>
  </si>
  <si>
    <t>11.  Portfolio Turnover Ratio (Excluding Equity Arbitrage):  6.24</t>
  </si>
  <si>
    <t>10.  Portfolio Turnover Ratio (Including Equity Arbitrage):  42.95</t>
  </si>
  <si>
    <t>10.  Portfolio Turnover Ratio : 3.41</t>
  </si>
  <si>
    <t>6.    Total outstanding exposure in derivative instruments as on   Jun 30, 2023 : Rs.(54,26,10,55,297.5)</t>
  </si>
  <si>
    <t>IND A1+</t>
  </si>
  <si>
    <t xml:space="preserve">Kotak Mahindra Bank Limited (17/08/2023) </t>
  </si>
  <si>
    <t xml:space="preserve">Axis Bank Limited (07/09/2023) </t>
  </si>
  <si>
    <t xml:space="preserve">ICICI Bank Limited (11/09/2023) </t>
  </si>
  <si>
    <t xml:space="preserve">State Bank of India (12/09/2023) </t>
  </si>
  <si>
    <t xml:space="preserve">Bank of Baroda (12/09/2023) </t>
  </si>
  <si>
    <t>Housing Development Finance Corporation Limited (25/07/2023)</t>
  </si>
  <si>
    <t>National Bank For Agriculture and Rural Development (04/09/2023)</t>
  </si>
  <si>
    <t xml:space="preserve">Axis Bank Limited (10/01/2024) </t>
  </si>
  <si>
    <t>Housing Development Finance Corporation Limited (22/04/2024)</t>
  </si>
  <si>
    <t xml:space="preserve">8.25% Indian Railway Finance Corporation Limited (28/02/2024) </t>
  </si>
  <si>
    <t xml:space="preserve">7.05% National Housing Bank (18/12/2024) </t>
  </si>
  <si>
    <t xml:space="preserve">5.14% National Bank For Agriculture and Rural Development (31/01/2024) </t>
  </si>
  <si>
    <t xml:space="preserve">4.5% Oil &amp; Natural Gas Corporation Limited (09/02/2024) </t>
  </si>
  <si>
    <t xml:space="preserve">9.2% Power Grid Corporation of India Limited (12/03/2024) </t>
  </si>
  <si>
    <t xml:space="preserve">7.7% India Grid Trust InvIT Fund (06/05/2028) </t>
  </si>
  <si>
    <t xml:space="preserve">Housing Development Finance Corporation Limited (23/11/2023) </t>
  </si>
  <si>
    <t>Lumpsum Investment Performance (Compounded annual returns)</t>
  </si>
  <si>
    <t>Date</t>
  </si>
  <si>
    <t>Scheme</t>
  </si>
  <si>
    <t>Benchmark</t>
  </si>
  <si>
    <t>Index</t>
  </si>
  <si>
    <t>Value of Investment of Rs. 10,000/-</t>
  </si>
  <si>
    <t>Nifty 500 (TRI)</t>
  </si>
  <si>
    <t xml:space="preserve">Nifty 50 (TRI) </t>
  </si>
  <si>
    <t>Since Inception (24 May, 2013)</t>
  </si>
  <si>
    <t>June 30, 2022 to June 30, 2023 (Last 1 year)</t>
  </si>
  <si>
    <t>June 30, 2020 to June 30, 2023 (Last 3 year)</t>
  </si>
  <si>
    <t>June 29, 2018 to June 30, 2023 (Last 5 year)</t>
  </si>
  <si>
    <t>June 28, 2013 to June 30, 2023 (Last 10 year)</t>
  </si>
  <si>
    <t>SIP Investment Performance - Parag Parikh Flexi Cap Fund - Regular Plan</t>
  </si>
  <si>
    <t>Since Inception from May 24,2013</t>
  </si>
  <si>
    <t>Total Amount Invested</t>
  </si>
  <si>
    <t>Market value of Investment</t>
  </si>
  <si>
    <t>Returns (Annualised) (%)</t>
  </si>
  <si>
    <t>Nifty 500 (TRI) Returns (Annualised) (%)</t>
  </si>
  <si>
    <t>Nifty 50 (TRI) Returns (Annualised) (%)</t>
  </si>
  <si>
    <t>SIP Investment Performance - Parag Parikh Flexi Cap Fund - Direct Plan</t>
  </si>
  <si>
    <t>Quantitative indicators</t>
  </si>
  <si>
    <t>Standard Deviation</t>
  </si>
  <si>
    <t>Standard Deviation( Benchmark )</t>
  </si>
  <si>
    <t>Sharpe Ratio</t>
  </si>
  <si>
    <t>Beta</t>
  </si>
  <si>
    <t>Treynor Ratio</t>
  </si>
  <si>
    <t>VaR</t>
  </si>
  <si>
    <t>Information Ratio</t>
  </si>
  <si>
    <t>Risk free rate of return (FIMMDA MIBOR)</t>
  </si>
  <si>
    <t>Debt Quants as on  as on June 30, 2023</t>
  </si>
  <si>
    <t>Macaulay Duration (years)</t>
  </si>
  <si>
    <t>Net Asset Value (NAV) as on June 30, 2023</t>
  </si>
  <si>
    <t>Regular Plan : 55.5252</t>
  </si>
  <si>
    <t>Direct Plan : 59.632</t>
  </si>
  <si>
    <t>Since Inception (24 July, 2019)</t>
  </si>
  <si>
    <t>June 30, 2018 to June 30, 2023 (Last 5 year)</t>
  </si>
  <si>
    <t>NA</t>
  </si>
  <si>
    <t>SIP Investment Performance - Parag Parikh Tax Saver Fund - Regular Plan - Growth</t>
  </si>
  <si>
    <t>SIP Investment Performance - Parag Parikh Tax Saver Fund - Direct Plan - Growth</t>
  </si>
  <si>
    <t>Regular Plan : 21.6585</t>
  </si>
  <si>
    <t>Direct Plan : 22.7601</t>
  </si>
  <si>
    <t>CRISIL 1 year T-bill Index</t>
  </si>
  <si>
    <t>Since Inception (11 May, 2018)</t>
  </si>
  <si>
    <t>June 23, 2023 to June 30, 2023 (Last 7 Days)</t>
  </si>
  <si>
    <t>June 15, 2023 to June 30, 2023 (Last 15 days)</t>
  </si>
  <si>
    <t>May 31, 2023 to June 30, 2023 (Last 1 Month)</t>
  </si>
  <si>
    <t>Regular Plan : 1269.1247</t>
  </si>
  <si>
    <t>Direct Plan : 1275.7722</t>
  </si>
  <si>
    <t>Avg maturity of the fund (days)</t>
  </si>
  <si>
    <t>Modified duration (years)</t>
  </si>
  <si>
    <t>YTM</t>
  </si>
  <si>
    <t xml:space="preserve">Lumpsum Investment Performance </t>
  </si>
  <si>
    <t>CRISIL Hybrid 85+15 Conservative Index</t>
  </si>
  <si>
    <t>Crisil 10 year Gilt Index</t>
  </si>
  <si>
    <t>Since Inception (26 May, 2021)</t>
  </si>
  <si>
    <t>SIP Investment Performance - Parag Parikh Conservative Hybrid Fund - Regular Plan - Growth</t>
  </si>
  <si>
    <t>December 31, 2019 to June 30, 2023 (Last 3 year)</t>
  </si>
  <si>
    <t>December 29, 2017 to June 30, 2023 (Last 5 year)</t>
  </si>
  <si>
    <t>CRISIL Hybrid 85+15 - Conservative Index Returns (Annualised) (%)</t>
  </si>
  <si>
    <t>Crisil 10 year Gilt Index Returns (Annualised) (%)</t>
  </si>
  <si>
    <t>SIP Investment Performance - Parag Parikh Conservative Hybrid Fund - Direct Plan - Growth</t>
  </si>
  <si>
    <t>Regular Plan : 11.6863</t>
  </si>
  <si>
    <t>Direct Plan : 11.7598</t>
  </si>
  <si>
    <t xml:space="preserve">    Riskometer</t>
  </si>
  <si>
    <t>Product Labelling of the Scheme</t>
  </si>
  <si>
    <t>This product is suitable for investors who are seeking*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</si>
  <si>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</si>
  <si>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*Investors should consult their financial advisers if in doubt about whether this product is suitable for them.</t>
  </si>
  <si>
    <t>Benchmark's Riskometer</t>
  </si>
  <si>
    <t>NIFTY 500 TRI</t>
  </si>
  <si>
    <t>Riskometer</t>
  </si>
  <si>
    <t>1.Income over short term.</t>
  </si>
  <si>
    <t>2.Investments in Debt/Money Market instruments.</t>
  </si>
  <si>
    <t xml:space="preserve">             Riskometer</t>
  </si>
  <si>
    <t>1.Long Term Capital Appreciation.     </t>
  </si>
  <si>
    <t xml:space="preserve">2.Investment predominantly in equity and equity related securities.          </t>
  </si>
  <si>
    <t>• To generate regular income through investments predominantly in debt and money market instruments</t>
  </si>
  <si>
    <t>• Long term capital appreciation from the portion of equity investments under the scheme</t>
  </si>
  <si>
    <t xml:space="preserve">*Investors should consult their financial advisers if in doubt about whether this product is suitable for them.    </t>
  </si>
  <si>
    <t>CRISIL Hybrid 85+15 - Conservative Index TRI</t>
  </si>
  <si>
    <t>CRISIL Liquid Debt A-I Index</t>
  </si>
  <si>
    <t>Parag Parikh Flexi Cap Fund (An open-ended dynamic equity scheme investing across large cap, mid-cap, small-cap stocks)</t>
  </si>
  <si>
    <t>Internet and Technology #</t>
  </si>
  <si>
    <t>Consumer Services #</t>
  </si>
  <si>
    <t>A. Hedging Positions through Futures as on  30-June-2023</t>
  </si>
  <si>
    <t>Parag Parikh Liquid Fund (An Open Ended Liquid Scheme. A Relatively Low Interest Rate Risk and Relatively low Credit Risk)</t>
  </si>
  <si>
    <t>Parag Parikh Tax Saver Fund (An open ended equity linked saving scheme with a statutory lock in of 3 years and tax benefit)</t>
  </si>
  <si>
    <t>Parag Parikh Conservative Hybrid Fund (An open-ended hybrid scheme investing predominantly in debt instruments)</t>
  </si>
  <si>
    <t>5.    Total outstanding exposure in derivative instruments as on   June 30, 2023: Rs (20,13,48,675)</t>
  </si>
  <si>
    <t xml:space="preserve">           Riskometer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</si>
</sst>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(* #,##0.00_);_(* \(#,##0.00\);_(* &quot;-&quot;??_);_(@_)"/>
    <numFmt numFmtId="164" formatCode="#,##0.00;\(#,##0.00\)"/>
    <numFmt numFmtId="165" formatCode="#,##0.00%;\(#,##0.00\)%"/>
    <numFmt numFmtId="166" formatCode="#,##0.00%"/>
    <numFmt numFmtId="167" formatCode="_-* #,##0.00_-;\-* #,##0.00_-;_-* &quot;-&quot;??_-;_-@_-"/>
    <numFmt numFmtId="168" formatCode="_(* #,##0_);_(* \(#,##0\);_(* &quot;-&quot;??_);_(@_)"/>
    <numFmt numFmtId="169" formatCode="dd/mm/yyyy;@"/>
    <numFmt numFmtId="170" formatCode="0.0000"/>
    <numFmt numFmtId="171" formatCode="#,##0.0000"/>
    <numFmt numFmtId="172" formatCode="[$-409]mmmm/yy;@"/>
    <numFmt numFmtId="173" formatCode="_(* #,##0.0000_);_(* \(#,##0.0000\);_(* &quot;-&quot;??_);_(@_)"/>
    <numFmt numFmtId="174" formatCode="0.0000%"/>
    <numFmt numFmtId="175" formatCode="_(* #,##0_);_(* \(#,##0\);_(* &quot;-&quot;_);_(* @_)"/>
    <numFmt numFmtId="176" formatCode="_(* #,##0.00_);_(* \(#,##0.00\);_(* &quot;-&quot;_);_(* @_)"/>
    <numFmt numFmtId="177" formatCode="_(* #,##0.00000_);_(* \(#,##0.00000\);_(* &quot;-&quot;??_);_(@_)"/>
    <numFmt numFmtId="178" formatCode="[$-409]d/mmm/yy;@"/>
    <numFmt numFmtId="179" formatCode="0.00000000"/>
    <numFmt numFmtId="180" formatCode="#,##0.000"/>
    <numFmt numFmtId="181" formatCode="_(* #,##0_);_(* \(#,##0\);_(* \-??_);_(@_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CCCCC"/>
        <bgColor indexed="64"/>
      </patternFill>
    </fill>
  </fills>
  <borders count="9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/>
      <bottom/>
    </border>
    <border>
      <left style="medium">
        <color rgb="FF000000"/>
      </left>
      <right style="thin"/>
      <top style="medium">
        <color rgb="FF000000"/>
      </top>
      <bottom style="thin"/>
    </border>
    <border>
      <left style="thin"/>
      <right/>
      <top style="medium">
        <color rgb="FF000000"/>
      </top>
      <bottom style="thin"/>
    </border>
    <border>
      <left style="medium"/>
      <right style="medium"/>
      <top style="medium">
        <color rgb="FF000000"/>
      </top>
      <bottom style="medium"/>
    </border>
    <border>
      <left style="medium"/>
      <right/>
      <top style="medium">
        <color rgb="FF000000"/>
      </top>
      <bottom style="medium"/>
    </border>
    <border>
      <left style="medium">
        <color rgb="FF000000"/>
      </left>
      <right/>
      <top/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indexed="8"/>
      </left>
      <right/>
      <top/>
      <bottom/>
    </border>
    <border>
      <left style="thin"/>
      <right style="thin"/>
      <top style="thin"/>
      <bottom/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thin">
        <color rgb="FF000000"/>
      </left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/>
      <right style="hair"/>
      <top style="hair"/>
      <bottom style="hair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/>
      <top style="medium"/>
      <bottom style="thin"/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/>
      <bottom/>
    </border>
    <border>
      <left/>
      <right style="medium">
        <color rgb="FF000000"/>
      </right>
      <top style="thin"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 style="medium">
        <color rgb="FF000000"/>
      </right>
      <top style="thin">
        <color rgb="FF000000"/>
      </top>
      <bottom style="medium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>
        <color indexed="8"/>
      </right>
      <top style="medium">
        <color indexed="8"/>
      </top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41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3" fontId="2" fillId="0" borderId="6" xfId="0" applyNumberFormat="1" applyFont="1" applyFill="1" applyBorder="1" applyAlignment="1">
      <alignment horizontal="right" vertical="top" wrapText="1"/>
    </xf>
    <xf numFmtId="164" fontId="2" fillId="0" borderId="7" xfId="0" applyNumberFormat="1" applyFont="1" applyFill="1" applyBorder="1" applyAlignment="1">
      <alignment horizontal="right" vertical="top" wrapText="1"/>
    </xf>
    <xf numFmtId="165" fontId="2" fillId="0" borderId="6" xfId="0" applyNumberFormat="1" applyFont="1" applyFill="1" applyBorder="1" applyAlignment="1">
      <alignment horizontal="right" vertical="top" wrapText="1"/>
    </xf>
    <xf numFmtId="0" fontId="2" fillId="0" borderId="7" xfId="0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horizontal="right" vertical="top" wrapText="1"/>
    </xf>
    <xf numFmtId="164" fontId="3" fillId="0" borderId="9" xfId="0" applyNumberFormat="1" applyFont="1" applyFill="1" applyBorder="1" applyAlignment="1">
      <alignment horizontal="right" vertical="top" wrapText="1"/>
    </xf>
    <xf numFmtId="165" fontId="3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166" fontId="2" fillId="0" borderId="7" xfId="0" applyNumberFormat="1" applyFont="1" applyFill="1" applyBorder="1" applyAlignment="1">
      <alignment horizontal="righ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164" fontId="3" fillId="0" borderId="15" xfId="0" applyNumberFormat="1" applyFont="1" applyFill="1" applyBorder="1" applyAlignment="1">
      <alignment horizontal="right" vertical="top" wrapText="1"/>
    </xf>
    <xf numFmtId="166" fontId="3" fillId="0" borderId="15" xfId="0" applyNumberFormat="1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5" fillId="0" borderId="5" xfId="20" applyFont="1" applyBorder="1" applyAlignment="1">
      <alignment horizontal="left" vertical="top" wrapText="1"/>
      <protection/>
    </xf>
    <xf numFmtId="0" fontId="6" fillId="0" borderId="6" xfId="0" applyFont="1" applyFill="1" applyBorder="1" applyAlignment="1">
      <alignment horizontal="left" vertical="top" wrapText="1"/>
    </xf>
    <xf numFmtId="0" fontId="6" fillId="0" borderId="5" xfId="20" applyFont="1" applyBorder="1" applyAlignment="1">
      <alignment horizontal="left" vertical="top" wrapText="1"/>
      <protection/>
    </xf>
    <xf numFmtId="0" fontId="5" fillId="0" borderId="5" xfId="0" applyFont="1" applyFill="1" applyBorder="1" applyAlignment="1">
      <alignment horizontal="left" vertical="top" wrapText="1"/>
    </xf>
    <xf numFmtId="0" fontId="6" fillId="0" borderId="18" xfId="23" applyFont="1" applyBorder="1">
      <alignment/>
      <protection/>
    </xf>
    <xf numFmtId="0" fontId="6" fillId="0" borderId="0" xfId="23" applyFont="1">
      <alignment/>
      <protection/>
    </xf>
    <xf numFmtId="0" fontId="6" fillId="0" borderId="18" xfId="24" applyFont="1" applyBorder="1" applyAlignment="1">
      <alignment vertical="top"/>
      <protection/>
    </xf>
    <xf numFmtId="0" fontId="3" fillId="0" borderId="0" xfId="23" applyFont="1" applyAlignment="1">
      <alignment horizontal="left" vertical="top" wrapText="1"/>
      <protection/>
    </xf>
    <xf numFmtId="0" fontId="3" fillId="0" borderId="0" xfId="23" applyFont="1" applyAlignment="1">
      <alignment horizontal="center" vertical="top" wrapText="1"/>
      <protection/>
    </xf>
    <xf numFmtId="0" fontId="2" fillId="0" borderId="0" xfId="23" applyFont="1" applyAlignment="1">
      <alignment horizontal="left" vertical="top" wrapText="1"/>
      <protection/>
    </xf>
    <xf numFmtId="0" fontId="3" fillId="0" borderId="2" xfId="23" applyFont="1" applyBorder="1" applyAlignment="1">
      <alignment horizontal="left" vertical="center" wrapText="1"/>
      <protection/>
    </xf>
    <xf numFmtId="0" fontId="3" fillId="0" borderId="3" xfId="23" applyFont="1" applyBorder="1" applyAlignment="1">
      <alignment horizontal="left" vertical="center" wrapText="1"/>
      <protection/>
    </xf>
    <xf numFmtId="0" fontId="3" fillId="0" borderId="3" xfId="23" applyFont="1" applyBorder="1" applyAlignment="1">
      <alignment horizontal="center" vertical="center" wrapText="1"/>
      <protection/>
    </xf>
    <xf numFmtId="0" fontId="3" fillId="0" borderId="4" xfId="23" applyFont="1" applyBorder="1" applyAlignment="1">
      <alignment horizontal="center" vertical="center" wrapText="1"/>
      <protection/>
    </xf>
    <xf numFmtId="0" fontId="3" fillId="0" borderId="5" xfId="23" applyFont="1" applyBorder="1" applyAlignment="1">
      <alignment horizontal="left" vertical="top" wrapText="1"/>
      <protection/>
    </xf>
    <xf numFmtId="0" fontId="2" fillId="0" borderId="6" xfId="23" applyFont="1" applyBorder="1" applyAlignment="1">
      <alignment horizontal="left" vertical="top" wrapText="1"/>
      <protection/>
    </xf>
    <xf numFmtId="0" fontId="4" fillId="0" borderId="0" xfId="23" applyFont="1" applyAlignment="1">
      <alignment horizontal="left" vertical="top" wrapText="1"/>
      <protection/>
    </xf>
    <xf numFmtId="0" fontId="2" fillId="0" borderId="5" xfId="23" applyFont="1" applyBorder="1" applyAlignment="1">
      <alignment horizontal="left" vertical="top" wrapText="1"/>
      <protection/>
    </xf>
    <xf numFmtId="3" fontId="2" fillId="0" borderId="6" xfId="23" applyNumberFormat="1" applyFont="1" applyBorder="1" applyAlignment="1">
      <alignment horizontal="right" vertical="top" wrapText="1"/>
      <protection/>
    </xf>
    <xf numFmtId="164" fontId="2" fillId="0" borderId="7" xfId="23" applyNumberFormat="1" applyFont="1" applyBorder="1" applyAlignment="1">
      <alignment horizontal="right" vertical="top" wrapText="1"/>
      <protection/>
    </xf>
    <xf numFmtId="165" fontId="2" fillId="0" borderId="6" xfId="23" applyNumberFormat="1" applyFont="1" applyBorder="1" applyAlignment="1">
      <alignment horizontal="right" vertical="top" wrapText="1"/>
      <protection/>
    </xf>
    <xf numFmtId="166" fontId="2" fillId="0" borderId="7" xfId="23" applyNumberFormat="1" applyFont="1" applyBorder="1" applyAlignment="1">
      <alignment horizontal="right" vertical="top" wrapText="1"/>
      <protection/>
    </xf>
    <xf numFmtId="0" fontId="2" fillId="0" borderId="8" xfId="23" applyFont="1" applyBorder="1" applyAlignment="1">
      <alignment horizontal="right" vertical="top" wrapText="1"/>
      <protection/>
    </xf>
    <xf numFmtId="164" fontId="3" fillId="0" borderId="9" xfId="23" applyNumberFormat="1" applyFont="1" applyBorder="1" applyAlignment="1">
      <alignment horizontal="right" vertical="top" wrapText="1"/>
      <protection/>
    </xf>
    <xf numFmtId="165" fontId="3" fillId="0" borderId="1" xfId="23" applyNumberFormat="1" applyFont="1" applyBorder="1" applyAlignment="1">
      <alignment horizontal="right" vertical="top" wrapText="1"/>
      <protection/>
    </xf>
    <xf numFmtId="0" fontId="3" fillId="0" borderId="1" xfId="23" applyFont="1" applyBorder="1" applyAlignment="1">
      <alignment horizontal="right" vertical="top" wrapText="1"/>
      <protection/>
    </xf>
    <xf numFmtId="0" fontId="3" fillId="0" borderId="10" xfId="23" applyFont="1" applyBorder="1" applyAlignment="1">
      <alignment horizontal="right" vertical="top" wrapText="1"/>
      <protection/>
    </xf>
    <xf numFmtId="0" fontId="3" fillId="0" borderId="11" xfId="23" applyFont="1" applyBorder="1" applyAlignment="1">
      <alignment horizontal="left" vertical="top" wrapText="1"/>
      <protection/>
    </xf>
    <xf numFmtId="0" fontId="2" fillId="0" borderId="1" xfId="23" applyFont="1" applyBorder="1" applyAlignment="1">
      <alignment horizontal="left" vertical="top" wrapText="1"/>
      <protection/>
    </xf>
    <xf numFmtId="0" fontId="2" fillId="0" borderId="12" xfId="23" applyFont="1" applyBorder="1" applyAlignment="1">
      <alignment horizontal="left" vertical="top" wrapText="1"/>
      <protection/>
    </xf>
    <xf numFmtId="0" fontId="3" fillId="0" borderId="7" xfId="23" applyFont="1" applyBorder="1" applyAlignment="1">
      <alignment horizontal="left" vertical="top" wrapText="1"/>
      <protection/>
    </xf>
    <xf numFmtId="0" fontId="2" fillId="0" borderId="7" xfId="23" applyFont="1" applyBorder="1" applyAlignment="1">
      <alignment horizontal="left" vertical="top" wrapText="1"/>
      <protection/>
    </xf>
    <xf numFmtId="164" fontId="3" fillId="0" borderId="1" xfId="23" applyNumberFormat="1" applyFont="1" applyBorder="1" applyAlignment="1">
      <alignment horizontal="right" vertical="top" wrapText="1"/>
      <protection/>
    </xf>
    <xf numFmtId="0" fontId="3" fillId="0" borderId="13" xfId="23" applyFont="1" applyBorder="1" applyAlignment="1">
      <alignment horizontal="left" vertical="top" wrapText="1"/>
      <protection/>
    </xf>
    <xf numFmtId="0" fontId="2" fillId="0" borderId="14" xfId="23" applyFont="1" applyBorder="1" applyAlignment="1">
      <alignment horizontal="left" vertical="top" wrapText="1"/>
      <protection/>
    </xf>
    <xf numFmtId="164" fontId="3" fillId="0" borderId="15" xfId="23" applyNumberFormat="1" applyFont="1" applyBorder="1" applyAlignment="1">
      <alignment horizontal="right" vertical="top" wrapText="1"/>
      <protection/>
    </xf>
    <xf numFmtId="166" fontId="3" fillId="0" borderId="15" xfId="23" applyNumberFormat="1" applyFont="1" applyBorder="1" applyAlignment="1">
      <alignment horizontal="right" vertical="top" wrapText="1"/>
      <protection/>
    </xf>
    <xf numFmtId="0" fontId="3" fillId="0" borderId="16" xfId="23" applyFont="1" applyBorder="1" applyAlignment="1">
      <alignment horizontal="right" vertical="top" wrapText="1"/>
      <protection/>
    </xf>
    <xf numFmtId="0" fontId="3" fillId="0" borderId="17" xfId="23" applyFont="1" applyBorder="1" applyAlignment="1">
      <alignment horizontal="right" vertical="top" wrapText="1"/>
      <protection/>
    </xf>
    <xf numFmtId="0" fontId="5" fillId="0" borderId="19" xfId="23" applyFont="1" applyBorder="1">
      <alignment/>
      <protection/>
    </xf>
    <xf numFmtId="0" fontId="5" fillId="0" borderId="20" xfId="23" applyFont="1" applyBorder="1">
      <alignment/>
      <protection/>
    </xf>
    <xf numFmtId="168" fontId="5" fillId="0" borderId="20" xfId="22" applyNumberFormat="1" applyFont="1" applyFill="1" applyBorder="1"/>
    <xf numFmtId="168" fontId="6" fillId="0" borderId="20" xfId="21" applyNumberFormat="1" applyFont="1" applyFill="1" applyBorder="1"/>
    <xf numFmtId="167" fontId="5" fillId="0" borderId="20" xfId="21" applyFont="1" applyFill="1" applyBorder="1" applyAlignment="1">
      <alignment horizontal="right"/>
    </xf>
    <xf numFmtId="169" fontId="6" fillId="0" borderId="21" xfId="23" applyNumberFormat="1" applyFont="1" applyBorder="1">
      <alignment/>
      <protection/>
    </xf>
    <xf numFmtId="0" fontId="6" fillId="0" borderId="22" xfId="23" applyFont="1" applyBorder="1">
      <alignment/>
      <protection/>
    </xf>
    <xf numFmtId="43" fontId="6" fillId="0" borderId="0" xfId="22" applyFont="1" applyFill="1" applyBorder="1" applyAlignment="1">
      <alignment horizontal="right"/>
    </xf>
    <xf numFmtId="167" fontId="6" fillId="0" borderId="0" xfId="21" applyFont="1" applyFill="1" applyBorder="1"/>
    <xf numFmtId="169" fontId="6" fillId="0" borderId="23" xfId="23" applyNumberFormat="1" applyFont="1" applyBorder="1">
      <alignment/>
      <protection/>
    </xf>
    <xf numFmtId="0" fontId="6" fillId="0" borderId="18" xfId="23" applyFont="1" applyBorder="1" applyAlignment="1">
      <alignment horizontal="center" vertical="center" wrapText="1"/>
      <protection/>
    </xf>
    <xf numFmtId="0" fontId="6" fillId="0" borderId="22" xfId="23" applyFont="1" applyBorder="1" applyAlignment="1">
      <alignment horizontal="left" vertical="top"/>
      <protection/>
    </xf>
    <xf numFmtId="0" fontId="6" fillId="0" borderId="0" xfId="23" applyFont="1" applyAlignment="1">
      <alignment vertical="center"/>
      <protection/>
    </xf>
    <xf numFmtId="0" fontId="6" fillId="0" borderId="22" xfId="23" applyFont="1" applyBorder="1" applyAlignment="1">
      <alignment vertical="top"/>
      <protection/>
    </xf>
    <xf numFmtId="0" fontId="6" fillId="0" borderId="24" xfId="23" applyFont="1" applyBorder="1">
      <alignment/>
      <protection/>
    </xf>
    <xf numFmtId="170" fontId="6" fillId="0" borderId="18" xfId="23" applyNumberFormat="1" applyFont="1" applyBorder="1">
      <alignment/>
      <protection/>
    </xf>
    <xf numFmtId="173" fontId="6" fillId="0" borderId="0" xfId="21" applyNumberFormat="1" applyFont="1" applyFill="1" applyBorder="1"/>
    <xf numFmtId="177" fontId="6" fillId="0" borderId="0" xfId="21" applyNumberFormat="1" applyFont="1" applyFill="1" applyBorder="1"/>
    <xf numFmtId="0" fontId="6" fillId="0" borderId="0" xfId="23" applyFont="1" applyAlignment="1">
      <alignment vertical="top"/>
      <protection/>
    </xf>
    <xf numFmtId="0" fontId="6" fillId="0" borderId="24" xfId="23" applyFont="1" applyBorder="1" applyAlignment="1">
      <alignment horizontal="center" vertical="top"/>
      <protection/>
    </xf>
    <xf numFmtId="0" fontId="6" fillId="0" borderId="18" xfId="23" applyFont="1" applyBorder="1" applyAlignment="1">
      <alignment horizontal="center" vertical="top" wrapText="1"/>
      <protection/>
    </xf>
    <xf numFmtId="0" fontId="6" fillId="0" borderId="0" xfId="23" applyFont="1" applyAlignment="1">
      <alignment horizontal="center"/>
      <protection/>
    </xf>
    <xf numFmtId="169" fontId="6" fillId="0" borderId="23" xfId="23" applyNumberFormat="1" applyFont="1" applyBorder="1" applyAlignment="1">
      <alignment horizontal="center"/>
      <protection/>
    </xf>
    <xf numFmtId="178" fontId="6" fillId="0" borderId="24" xfId="23" applyNumberFormat="1" applyFont="1" applyBorder="1" applyAlignment="1" quotePrefix="1">
      <alignment horizontal="center" vertical="top"/>
      <protection/>
    </xf>
    <xf numFmtId="0" fontId="6" fillId="0" borderId="18" xfId="23" applyFont="1" applyBorder="1" applyAlignment="1">
      <alignment vertical="top" wrapText="1"/>
      <protection/>
    </xf>
    <xf numFmtId="179" fontId="6" fillId="0" borderId="18" xfId="23" applyNumberFormat="1" applyFont="1" applyBorder="1">
      <alignment/>
      <protection/>
    </xf>
    <xf numFmtId="15" fontId="6" fillId="0" borderId="22" xfId="23" applyNumberFormat="1" applyFont="1" applyBorder="1" applyAlignment="1">
      <alignment horizontal="center" vertical="top"/>
      <protection/>
    </xf>
    <xf numFmtId="15" fontId="6" fillId="0" borderId="24" xfId="23" applyNumberFormat="1" applyFont="1" applyBorder="1" applyAlignment="1">
      <alignment horizontal="center" vertical="top"/>
      <protection/>
    </xf>
    <xf numFmtId="167" fontId="6" fillId="0" borderId="0" xfId="21" applyFont="1" applyFill="1" applyBorder="1" applyAlignment="1">
      <alignment horizontal="center"/>
    </xf>
    <xf numFmtId="178" fontId="6" fillId="0" borderId="22" xfId="23" applyNumberFormat="1" applyFont="1" applyBorder="1" applyAlignment="1" quotePrefix="1">
      <alignment horizontal="center" vertical="top"/>
      <protection/>
    </xf>
    <xf numFmtId="0" fontId="6" fillId="0" borderId="0" xfId="23" applyFont="1" applyAlignment="1">
      <alignment vertical="top" wrapText="1"/>
      <protection/>
    </xf>
    <xf numFmtId="0" fontId="6" fillId="0" borderId="25" xfId="23" applyFont="1" applyBorder="1" applyAlignment="1">
      <alignment vertical="top" wrapText="1"/>
      <protection/>
    </xf>
    <xf numFmtId="179" fontId="6" fillId="0" borderId="25" xfId="23" applyNumberFormat="1" applyFont="1" applyBorder="1">
      <alignment/>
      <protection/>
    </xf>
    <xf numFmtId="178" fontId="6" fillId="0" borderId="22" xfId="23" applyNumberFormat="1" applyFont="1" applyBorder="1" applyAlignment="1">
      <alignment horizontal="center" vertical="top"/>
      <protection/>
    </xf>
    <xf numFmtId="0" fontId="6" fillId="0" borderId="22" xfId="24" applyFont="1" applyBorder="1" applyAlignment="1">
      <alignment vertical="top"/>
      <protection/>
    </xf>
    <xf numFmtId="0" fontId="6" fillId="0" borderId="22" xfId="23" applyFont="1" applyBorder="1" applyAlignment="1">
      <alignment horizontal="left" vertical="top" indent="3"/>
      <protection/>
    </xf>
    <xf numFmtId="0" fontId="6" fillId="0" borderId="26" xfId="23" applyFont="1" applyBorder="1" applyAlignment="1">
      <alignment vertical="top"/>
      <protection/>
    </xf>
    <xf numFmtId="0" fontId="6" fillId="0" borderId="27" xfId="23" applyFont="1" applyBorder="1" applyAlignment="1">
      <alignment vertical="top"/>
      <protection/>
    </xf>
    <xf numFmtId="4" fontId="6" fillId="0" borderId="18" xfId="25" applyNumberFormat="1" applyFont="1" applyFill="1" applyBorder="1"/>
    <xf numFmtId="43" fontId="6" fillId="0" borderId="18" xfId="26" applyFont="1" applyFill="1" applyBorder="1"/>
    <xf numFmtId="43" fontId="6" fillId="0" borderId="18" xfId="25" applyNumberFormat="1" applyFont="1" applyFill="1" applyBorder="1"/>
    <xf numFmtId="0" fontId="6" fillId="0" borderId="28" xfId="23" applyFont="1" applyBorder="1" applyAlignment="1">
      <alignment vertical="top"/>
      <protection/>
    </xf>
    <xf numFmtId="0" fontId="6" fillId="0" borderId="29" xfId="23" applyFont="1" applyBorder="1" applyAlignment="1">
      <alignment vertical="top"/>
      <protection/>
    </xf>
    <xf numFmtId="0" fontId="6" fillId="0" borderId="30" xfId="24" applyFont="1" applyBorder="1">
      <alignment/>
      <protection/>
    </xf>
    <xf numFmtId="0" fontId="6" fillId="0" borderId="31" xfId="24" applyFont="1" applyBorder="1">
      <alignment/>
      <protection/>
    </xf>
    <xf numFmtId="0" fontId="6" fillId="0" borderId="0" xfId="24" applyFont="1">
      <alignment/>
      <protection/>
    </xf>
    <xf numFmtId="169" fontId="6" fillId="0" borderId="0" xfId="23" applyNumberFormat="1" applyFont="1">
      <alignment/>
      <protection/>
    </xf>
    <xf numFmtId="10" fontId="6" fillId="0" borderId="0" xfId="25" applyNumberFormat="1" applyFont="1" applyFill="1" applyBorder="1"/>
    <xf numFmtId="0" fontId="6" fillId="0" borderId="32" xfId="24" applyFont="1" applyBorder="1">
      <alignment/>
      <protection/>
    </xf>
    <xf numFmtId="0" fontId="6" fillId="0" borderId="33" xfId="24" applyFont="1" applyBorder="1">
      <alignment/>
      <protection/>
    </xf>
    <xf numFmtId="4" fontId="6" fillId="0" borderId="33" xfId="24" applyNumberFormat="1" applyFont="1" applyBorder="1">
      <alignment/>
      <protection/>
    </xf>
    <xf numFmtId="0" fontId="5" fillId="0" borderId="33" xfId="24" applyFont="1" applyBorder="1">
      <alignment/>
      <protection/>
    </xf>
    <xf numFmtId="169" fontId="6" fillId="0" borderId="34" xfId="23" applyNumberFormat="1" applyFont="1" applyBorder="1">
      <alignment/>
      <protection/>
    </xf>
    <xf numFmtId="0" fontId="2" fillId="0" borderId="7" xfId="23" applyFont="1" applyBorder="1" applyAlignment="1">
      <alignment horizontal="right" vertical="top" wrapText="1"/>
      <protection/>
    </xf>
    <xf numFmtId="0" fontId="5" fillId="0" borderId="11" xfId="23" applyFont="1" applyBorder="1" applyAlignment="1">
      <alignment horizontal="left" vertical="top" wrapText="1"/>
      <protection/>
    </xf>
    <xf numFmtId="0" fontId="6" fillId="0" borderId="12" xfId="23" applyFont="1" applyBorder="1" applyAlignment="1">
      <alignment horizontal="left" vertical="top" wrapText="1"/>
      <protection/>
    </xf>
    <xf numFmtId="0" fontId="6" fillId="0" borderId="1" xfId="23" applyFont="1" applyBorder="1" applyAlignment="1">
      <alignment horizontal="left" vertical="top" wrapText="1"/>
      <protection/>
    </xf>
    <xf numFmtId="0" fontId="3" fillId="0" borderId="9" xfId="23" applyFont="1" applyBorder="1" applyAlignment="1">
      <alignment horizontal="right" vertical="top" wrapText="1"/>
      <protection/>
    </xf>
    <xf numFmtId="0" fontId="6" fillId="0" borderId="11" xfId="23" applyFont="1" applyBorder="1" applyAlignment="1">
      <alignment horizontal="left" vertical="top" wrapText="1"/>
      <protection/>
    </xf>
    <xf numFmtId="0" fontId="6" fillId="0" borderId="35" xfId="23" applyFont="1" applyBorder="1" applyAlignment="1">
      <alignment horizontal="center" vertical="center" wrapText="1"/>
      <protection/>
    </xf>
    <xf numFmtId="0" fontId="6" fillId="0" borderId="36" xfId="23" applyFont="1" applyBorder="1" applyAlignment="1">
      <alignment horizontal="center" vertical="center" wrapText="1"/>
      <protection/>
    </xf>
    <xf numFmtId="0" fontId="6" fillId="0" borderId="37" xfId="23" applyFont="1" applyBorder="1" applyAlignment="1">
      <alignment horizontal="center" vertical="center" wrapText="1"/>
      <protection/>
    </xf>
    <xf numFmtId="0" fontId="6" fillId="0" borderId="38" xfId="23" applyFont="1" applyBorder="1" applyAlignment="1">
      <alignment vertical="center"/>
      <protection/>
    </xf>
    <xf numFmtId="0" fontId="6" fillId="0" borderId="39" xfId="23" applyFont="1" applyBorder="1" applyAlignment="1">
      <alignment horizontal="center" vertical="center"/>
      <protection/>
    </xf>
    <xf numFmtId="0" fontId="6" fillId="0" borderId="40" xfId="23" applyFont="1" applyBorder="1" applyAlignment="1">
      <alignment horizontal="center" vertical="center"/>
      <protection/>
    </xf>
    <xf numFmtId="0" fontId="6" fillId="0" borderId="41" xfId="23" applyFont="1" applyBorder="1">
      <alignment/>
      <protection/>
    </xf>
    <xf numFmtId="0" fontId="6" fillId="0" borderId="37" xfId="23" applyFont="1" applyBorder="1">
      <alignment/>
      <protection/>
    </xf>
    <xf numFmtId="170" fontId="6" fillId="0" borderId="37" xfId="23" applyNumberFormat="1" applyFont="1" applyBorder="1">
      <alignment/>
      <protection/>
    </xf>
    <xf numFmtId="0" fontId="6" fillId="0" borderId="38" xfId="23" applyFont="1" applyBorder="1">
      <alignment/>
      <protection/>
    </xf>
    <xf numFmtId="170" fontId="6" fillId="0" borderId="40" xfId="23" applyNumberFormat="1" applyFont="1" applyBorder="1">
      <alignment/>
      <protection/>
    </xf>
    <xf numFmtId="178" fontId="6" fillId="0" borderId="24" xfId="23" applyNumberFormat="1" applyFont="1" applyBorder="1" applyAlignment="1">
      <alignment horizontal="center" vertical="top"/>
      <protection/>
    </xf>
    <xf numFmtId="0" fontId="6" fillId="0" borderId="41" xfId="23" applyFont="1" applyBorder="1" applyAlignment="1">
      <alignment vertical="top"/>
      <protection/>
    </xf>
    <xf numFmtId="0" fontId="6" fillId="0" borderId="35" xfId="23" applyFont="1" applyBorder="1" applyAlignment="1">
      <alignment vertical="top"/>
      <protection/>
    </xf>
    <xf numFmtId="167" fontId="6" fillId="0" borderId="36" xfId="21" applyFont="1" applyFill="1" applyBorder="1"/>
    <xf numFmtId="0" fontId="6" fillId="0" borderId="24" xfId="23" applyFont="1" applyBorder="1" applyAlignment="1">
      <alignment vertical="top"/>
      <protection/>
    </xf>
    <xf numFmtId="0" fontId="6" fillId="0" borderId="18" xfId="23" applyFont="1" applyBorder="1" applyAlignment="1">
      <alignment vertical="top"/>
      <protection/>
    </xf>
    <xf numFmtId="167" fontId="6" fillId="0" borderId="37" xfId="21" applyFont="1" applyFill="1" applyBorder="1"/>
    <xf numFmtId="2" fontId="6" fillId="0" borderId="0" xfId="21" applyNumberFormat="1" applyFont="1" applyFill="1" applyBorder="1"/>
    <xf numFmtId="2" fontId="6" fillId="0" borderId="0" xfId="25" applyNumberFormat="1" applyFont="1" applyFill="1" applyBorder="1"/>
    <xf numFmtId="0" fontId="6" fillId="0" borderId="38" xfId="23" applyFont="1" applyBorder="1" applyAlignment="1">
      <alignment vertical="top"/>
      <protection/>
    </xf>
    <xf numFmtId="0" fontId="6" fillId="0" borderId="39" xfId="23" applyFont="1" applyBorder="1" applyAlignment="1">
      <alignment vertical="top"/>
      <protection/>
    </xf>
    <xf numFmtId="167" fontId="6" fillId="0" borderId="40" xfId="21" applyFont="1" applyFill="1" applyBorder="1"/>
    <xf numFmtId="43" fontId="6" fillId="0" borderId="0" xfId="25" applyNumberFormat="1" applyFont="1" applyFill="1" applyBorder="1"/>
    <xf numFmtId="0" fontId="6" fillId="0" borderId="18" xfId="24" applyFont="1" applyBorder="1">
      <alignment/>
      <protection/>
    </xf>
    <xf numFmtId="167" fontId="6" fillId="0" borderId="18" xfId="21" applyFont="1" applyFill="1" applyBorder="1"/>
    <xf numFmtId="10" fontId="6" fillId="0" borderId="0" xfId="21" applyNumberFormat="1" applyFont="1" applyFill="1" applyBorder="1"/>
    <xf numFmtId="165" fontId="6" fillId="0" borderId="0" xfId="21" applyNumberFormat="1" applyFont="1" applyFill="1" applyBorder="1"/>
    <xf numFmtId="169" fontId="6" fillId="0" borderId="42" xfId="23" applyNumberFormat="1" applyFont="1" applyBorder="1">
      <alignment/>
      <protection/>
    </xf>
    <xf numFmtId="0" fontId="6" fillId="0" borderId="19" xfId="23" applyFont="1" applyBorder="1" applyAlignment="1">
      <alignment vertical="top"/>
      <protection/>
    </xf>
    <xf numFmtId="0" fontId="6" fillId="0" borderId="20" xfId="24" applyFont="1" applyBorder="1">
      <alignment/>
      <protection/>
    </xf>
    <xf numFmtId="10" fontId="6" fillId="0" borderId="20" xfId="25" applyNumberFormat="1" applyFont="1" applyFill="1" applyBorder="1"/>
    <xf numFmtId="167" fontId="6" fillId="0" borderId="20" xfId="21" applyFont="1" applyFill="1" applyBorder="1"/>
    <xf numFmtId="0" fontId="5" fillId="0" borderId="22" xfId="24" applyFont="1" applyBorder="1" applyAlignment="1">
      <alignment vertical="top"/>
      <protection/>
    </xf>
    <xf numFmtId="0" fontId="6" fillId="0" borderId="0" xfId="24" applyFont="1" applyAlignment="1">
      <alignment vertical="top"/>
      <protection/>
    </xf>
    <xf numFmtId="171" fontId="5" fillId="0" borderId="0" xfId="24" applyNumberFormat="1" applyFont="1">
      <alignment/>
      <protection/>
    </xf>
    <xf numFmtId="0" fontId="6" fillId="0" borderId="24" xfId="24" applyFont="1" applyBorder="1" applyAlignment="1">
      <alignment vertical="top"/>
      <protection/>
    </xf>
    <xf numFmtId="175" fontId="6" fillId="0" borderId="18" xfId="22" applyNumberFormat="1" applyFont="1" applyFill="1" applyBorder="1"/>
    <xf numFmtId="168" fontId="6" fillId="0" borderId="18" xfId="22" applyNumberFormat="1" applyFont="1" applyFill="1" applyBorder="1"/>
    <xf numFmtId="175" fontId="6" fillId="0" borderId="0" xfId="22" applyNumberFormat="1" applyFont="1" applyFill="1" applyBorder="1"/>
    <xf numFmtId="168" fontId="6" fillId="0" borderId="0" xfId="22" applyNumberFormat="1" applyFont="1" applyFill="1" applyBorder="1"/>
    <xf numFmtId="0" fontId="5" fillId="0" borderId="22" xfId="23" applyFont="1" applyBorder="1">
      <alignment/>
      <protection/>
    </xf>
    <xf numFmtId="0" fontId="5" fillId="0" borderId="0" xfId="23" applyFont="1">
      <alignment/>
      <protection/>
    </xf>
    <xf numFmtId="4" fontId="6" fillId="0" borderId="0" xfId="23" applyNumberFormat="1" applyFont="1">
      <alignment/>
      <protection/>
    </xf>
    <xf numFmtId="0" fontId="6" fillId="0" borderId="22" xfId="22" applyNumberFormat="1" applyFont="1" applyFill="1" applyBorder="1" applyAlignment="1">
      <alignment horizontal="left"/>
    </xf>
    <xf numFmtId="0" fontId="6" fillId="0" borderId="0" xfId="22" applyNumberFormat="1" applyFont="1" applyFill="1" applyBorder="1" applyAlignment="1">
      <alignment horizontal="left"/>
    </xf>
    <xf numFmtId="0" fontId="5" fillId="0" borderId="18" xfId="23" applyFont="1" applyBorder="1" applyAlignment="1">
      <alignment vertical="top" wrapText="1"/>
      <protection/>
    </xf>
    <xf numFmtId="0" fontId="6" fillId="0" borderId="22" xfId="23" applyFont="1" applyBorder="1" applyAlignment="1">
      <alignment horizontal="left"/>
      <protection/>
    </xf>
    <xf numFmtId="0" fontId="5" fillId="0" borderId="18" xfId="23" applyFont="1" applyBorder="1">
      <alignment/>
      <protection/>
    </xf>
    <xf numFmtId="3" fontId="6" fillId="0" borderId="18" xfId="23" applyNumberFormat="1" applyFont="1" applyBorder="1">
      <alignment/>
      <protection/>
    </xf>
    <xf numFmtId="0" fontId="5" fillId="0" borderId="32" xfId="23" applyFont="1" applyBorder="1">
      <alignment/>
      <protection/>
    </xf>
    <xf numFmtId="0" fontId="6" fillId="0" borderId="33" xfId="23" applyFont="1" applyBorder="1">
      <alignment/>
      <protection/>
    </xf>
    <xf numFmtId="0" fontId="6" fillId="0" borderId="18" xfId="23" applyFont="1" applyBorder="1" applyAlignment="1">
      <alignment horizontal="center" vertical="center"/>
      <protection/>
    </xf>
    <xf numFmtId="0" fontId="2" fillId="0" borderId="1" xfId="0" applyFont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5" xfId="0" applyFont="1" applyBorder="1" applyAlignment="1">
      <alignment vertical="center" wrapText="1"/>
    </xf>
    <xf numFmtId="0" fontId="7" fillId="0" borderId="46" xfId="0" applyFont="1" applyBorder="1" applyAlignment="1">
      <alignment vertical="center"/>
    </xf>
    <xf numFmtId="0" fontId="2" fillId="0" borderId="47" xfId="0" applyFont="1" applyFill="1" applyBorder="1" applyAlignment="1">
      <alignment horizontal="right" vertical="top" wrapText="1"/>
    </xf>
    <xf numFmtId="0" fontId="3" fillId="0" borderId="47" xfId="0" applyFont="1" applyFill="1" applyBorder="1" applyAlignment="1">
      <alignment horizontal="right" vertical="top" wrapText="1"/>
    </xf>
    <xf numFmtId="0" fontId="5" fillId="0" borderId="47" xfId="0" applyFont="1" applyFill="1" applyBorder="1" applyAlignment="1">
      <alignment horizontal="right" vertical="top" wrapText="1"/>
    </xf>
    <xf numFmtId="0" fontId="7" fillId="0" borderId="0" xfId="0" applyFont="1"/>
    <xf numFmtId="0" fontId="2" fillId="0" borderId="6" xfId="0" applyFont="1" applyBorder="1" applyAlignment="1">
      <alignment horizontal="left" vertical="top" wrapText="1"/>
    </xf>
    <xf numFmtId="0" fontId="3" fillId="0" borderId="48" xfId="23" applyFont="1" applyBorder="1" applyAlignment="1">
      <alignment horizontal="left" vertical="top" wrapText="1"/>
      <protection/>
    </xf>
    <xf numFmtId="0" fontId="2" fillId="0" borderId="48" xfId="23" applyFont="1" applyBorder="1" applyAlignment="1">
      <alignment horizontal="left" vertical="top" wrapText="1"/>
      <protection/>
    </xf>
    <xf numFmtId="0" fontId="2" fillId="0" borderId="49" xfId="23" applyFont="1" applyBorder="1" applyAlignment="1">
      <alignment horizontal="right" vertical="top" wrapText="1"/>
      <protection/>
    </xf>
    <xf numFmtId="0" fontId="3" fillId="0" borderId="50" xfId="23" applyFont="1" applyBorder="1" applyAlignment="1">
      <alignment horizontal="right" vertical="top" wrapText="1"/>
      <protection/>
    </xf>
    <xf numFmtId="0" fontId="3" fillId="0" borderId="51" xfId="23" applyFont="1" applyBorder="1" applyAlignment="1">
      <alignment horizontal="left" vertical="top" wrapText="1"/>
      <protection/>
    </xf>
    <xf numFmtId="0" fontId="2" fillId="0" borderId="52" xfId="23" applyFont="1" applyBorder="1" applyAlignment="1">
      <alignment horizontal="left" vertical="top" wrapText="1"/>
      <protection/>
    </xf>
    <xf numFmtId="0" fontId="2" fillId="0" borderId="53" xfId="23" applyFont="1" applyBorder="1" applyAlignment="1">
      <alignment horizontal="left" vertical="top" wrapText="1"/>
      <protection/>
    </xf>
    <xf numFmtId="164" fontId="3" fillId="0" borderId="54" xfId="23" applyNumberFormat="1" applyFont="1" applyBorder="1" applyAlignment="1">
      <alignment horizontal="right" vertical="top" wrapText="1"/>
      <protection/>
    </xf>
    <xf numFmtId="165" fontId="3" fillId="0" borderId="53" xfId="23" applyNumberFormat="1" applyFont="1" applyBorder="1" applyAlignment="1">
      <alignment horizontal="right" vertical="top" wrapText="1"/>
      <protection/>
    </xf>
    <xf numFmtId="0" fontId="3" fillId="0" borderId="55" xfId="23" applyFont="1" applyBorder="1" applyAlignment="1">
      <alignment horizontal="right" vertical="top" wrapText="1"/>
      <protection/>
    </xf>
    <xf numFmtId="0" fontId="2" fillId="0" borderId="0" xfId="23" applyFont="1" applyAlignment="1">
      <alignment horizontal="right" vertical="top" wrapText="1"/>
      <protection/>
    </xf>
    <xf numFmtId="0" fontId="3" fillId="0" borderId="0" xfId="23" applyFont="1" applyAlignment="1">
      <alignment horizontal="right" vertical="top" wrapText="1"/>
      <protection/>
    </xf>
    <xf numFmtId="0" fontId="5" fillId="0" borderId="18" xfId="0" applyFont="1" applyBorder="1" applyAlignment="1">
      <alignment wrapText="1"/>
    </xf>
    <xf numFmtId="0" fontId="8" fillId="0" borderId="0" xfId="0" applyFont="1"/>
    <xf numFmtId="0" fontId="9" fillId="0" borderId="19" xfId="27" applyFont="1" applyBorder="1">
      <alignment/>
      <protection/>
    </xf>
    <xf numFmtId="0" fontId="9" fillId="0" borderId="20" xfId="27" applyFont="1" applyBorder="1">
      <alignment/>
      <protection/>
    </xf>
    <xf numFmtId="0" fontId="6" fillId="0" borderId="0" xfId="0" applyFont="1"/>
    <xf numFmtId="0" fontId="7" fillId="0" borderId="22" xfId="27" applyFont="1" applyBorder="1">
      <alignment/>
      <protection/>
    </xf>
    <xf numFmtId="0" fontId="9" fillId="0" borderId="0" xfId="27" applyFont="1">
      <alignment/>
      <protection/>
    </xf>
    <xf numFmtId="168" fontId="9" fillId="0" borderId="0" xfId="21" applyNumberFormat="1" applyFont="1" applyFill="1" applyBorder="1"/>
    <xf numFmtId="167" fontId="9" fillId="0" borderId="23" xfId="21" applyFont="1" applyFill="1" applyBorder="1"/>
    <xf numFmtId="0" fontId="9" fillId="0" borderId="22" xfId="27" applyFont="1" applyBorder="1">
      <alignment/>
      <protection/>
    </xf>
    <xf numFmtId="0" fontId="10" fillId="0" borderId="22" xfId="27" applyFont="1" applyBorder="1">
      <alignment/>
      <protection/>
    </xf>
    <xf numFmtId="0" fontId="9" fillId="0" borderId="32" xfId="27" applyFont="1" applyBorder="1">
      <alignment/>
      <protection/>
    </xf>
    <xf numFmtId="0" fontId="9" fillId="0" borderId="33" xfId="27" applyFont="1" applyBorder="1">
      <alignment/>
      <protection/>
    </xf>
    <xf numFmtId="168" fontId="9" fillId="0" borderId="33" xfId="21" applyNumberFormat="1" applyFont="1" applyFill="1" applyBorder="1"/>
    <xf numFmtId="167" fontId="9" fillId="0" borderId="34" xfId="21" applyFont="1" applyFill="1" applyBorder="1"/>
    <xf numFmtId="0" fontId="7" fillId="0" borderId="56" xfId="28" applyFont="1" applyBorder="1" applyAlignment="1">
      <alignment horizontal="center"/>
      <protection/>
    </xf>
    <xf numFmtId="0" fontId="7" fillId="0" borderId="57" xfId="28" applyFont="1" applyBorder="1" applyAlignment="1">
      <alignment horizontal="center"/>
      <protection/>
    </xf>
    <xf numFmtId="0" fontId="9" fillId="0" borderId="57" xfId="28" applyFont="1" applyBorder="1">
      <alignment/>
      <protection/>
    </xf>
    <xf numFmtId="0" fontId="9" fillId="0" borderId="58" xfId="28" applyFont="1" applyBorder="1">
      <alignment/>
      <protection/>
    </xf>
    <xf numFmtId="0" fontId="12" fillId="0" borderId="59" xfId="29" applyFont="1" applyBorder="1">
      <alignment/>
      <protection/>
    </xf>
    <xf numFmtId="0" fontId="13" fillId="0" borderId="0" xfId="29" applyFont="1">
      <alignment/>
      <protection/>
    </xf>
    <xf numFmtId="0" fontId="14" fillId="0" borderId="59" xfId="29" applyFont="1" applyBorder="1">
      <alignment/>
      <protection/>
    </xf>
    <xf numFmtId="0" fontId="13" fillId="0" borderId="59" xfId="29" applyFont="1" applyBorder="1" applyAlignment="1">
      <alignment horizontal="left" vertical="top" indent="1"/>
      <protection/>
    </xf>
    <xf numFmtId="0" fontId="13" fillId="0" borderId="59" xfId="29" applyFont="1" applyBorder="1">
      <alignment/>
      <protection/>
    </xf>
    <xf numFmtId="0" fontId="7" fillId="0" borderId="22" xfId="31" applyFont="1" applyBorder="1">
      <alignment/>
      <protection/>
    </xf>
    <xf numFmtId="0" fontId="9" fillId="0" borderId="0" xfId="31" applyFont="1">
      <alignment/>
      <protection/>
    </xf>
    <xf numFmtId="168" fontId="9" fillId="0" borderId="0" xfId="21" applyNumberFormat="1" applyFont="1" applyBorder="1"/>
    <xf numFmtId="0" fontId="10" fillId="0" borderId="22" xfId="31" applyFont="1" applyBorder="1">
      <alignment/>
      <protection/>
    </xf>
    <xf numFmtId="0" fontId="2" fillId="0" borderId="22" xfId="31" applyFont="1" applyBorder="1" applyAlignment="1">
      <alignment horizontal="left" vertical="center" indent="1"/>
      <protection/>
    </xf>
    <xf numFmtId="0" fontId="9" fillId="0" borderId="22" xfId="31" applyFont="1" applyBorder="1">
      <alignment/>
      <protection/>
    </xf>
    <xf numFmtId="0" fontId="10" fillId="0" borderId="32" xfId="31" applyFont="1" applyBorder="1">
      <alignment/>
      <protection/>
    </xf>
    <xf numFmtId="0" fontId="9" fillId="0" borderId="33" xfId="31" applyFont="1" applyBorder="1">
      <alignment/>
      <protection/>
    </xf>
    <xf numFmtId="168" fontId="9" fillId="0" borderId="33" xfId="21" applyNumberFormat="1" applyFont="1" applyBorder="1"/>
    <xf numFmtId="15" fontId="6" fillId="0" borderId="22" xfId="23" applyNumberFormat="1" applyFont="1" applyBorder="1" applyAlignment="1">
      <alignment horizontal="left" vertical="top" wrapText="1"/>
      <protection/>
    </xf>
    <xf numFmtId="15" fontId="6" fillId="0" borderId="23" xfId="23" applyNumberFormat="1" applyFont="1" applyBorder="1" applyAlignment="1">
      <alignment horizontal="left" vertical="top" wrapText="1"/>
      <protection/>
    </xf>
    <xf numFmtId="15" fontId="6" fillId="0" borderId="0" xfId="23" applyNumberFormat="1" applyFont="1" applyAlignment="1">
      <alignment horizontal="left" vertical="top" wrapText="1"/>
      <protection/>
    </xf>
    <xf numFmtId="0" fontId="7" fillId="0" borderId="22" xfId="33" applyFont="1" applyBorder="1">
      <alignment/>
      <protection/>
    </xf>
    <xf numFmtId="0" fontId="10" fillId="0" borderId="22" xfId="33" applyFont="1" applyBorder="1">
      <alignment/>
      <protection/>
    </xf>
    <xf numFmtId="0" fontId="2" fillId="0" borderId="22" xfId="33" applyFont="1" applyBorder="1" applyAlignment="1">
      <alignment horizontal="left" vertical="center" indent="1"/>
      <protection/>
    </xf>
    <xf numFmtId="0" fontId="6" fillId="0" borderId="18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top" wrapText="1"/>
    </xf>
    <xf numFmtId="3" fontId="2" fillId="0" borderId="18" xfId="0" applyNumberFormat="1" applyFont="1" applyFill="1" applyBorder="1" applyAlignment="1">
      <alignment horizontal="right" vertical="top" wrapText="1"/>
    </xf>
    <xf numFmtId="164" fontId="2" fillId="0" borderId="18" xfId="0" applyNumberFormat="1" applyFont="1" applyFill="1" applyBorder="1" applyAlignment="1">
      <alignment horizontal="right" vertical="top" wrapText="1"/>
    </xf>
    <xf numFmtId="165" fontId="2" fillId="0" borderId="18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6" fillId="0" borderId="60" xfId="0" applyFont="1" applyBorder="1" applyAlignment="1">
      <alignment horizontal="center"/>
    </xf>
    <xf numFmtId="3" fontId="2" fillId="0" borderId="60" xfId="0" applyNumberFormat="1" applyFont="1" applyFill="1" applyBorder="1" applyAlignment="1">
      <alignment horizontal="right" vertical="top" wrapText="1"/>
    </xf>
    <xf numFmtId="164" fontId="2" fillId="0" borderId="60" xfId="0" applyNumberFormat="1" applyFont="1" applyFill="1" applyBorder="1" applyAlignment="1">
      <alignment horizontal="right" vertical="top" wrapText="1"/>
    </xf>
    <xf numFmtId="165" fontId="2" fillId="0" borderId="60" xfId="0" applyNumberFormat="1" applyFont="1" applyFill="1" applyBorder="1" applyAlignment="1">
      <alignment horizontal="right" vertical="top" wrapText="1"/>
    </xf>
    <xf numFmtId="0" fontId="5" fillId="0" borderId="61" xfId="0" applyFont="1" applyFill="1" applyBorder="1" applyAlignment="1">
      <alignment horizontal="right" vertical="top" wrapText="1"/>
    </xf>
    <xf numFmtId="0" fontId="2" fillId="0" borderId="62" xfId="0" applyFont="1" applyFill="1" applyBorder="1" applyAlignment="1">
      <alignment horizontal="left" vertical="top" wrapText="1"/>
    </xf>
    <xf numFmtId="0" fontId="2" fillId="0" borderId="63" xfId="0" applyFont="1" applyFill="1" applyBorder="1" applyAlignment="1">
      <alignment horizontal="left" vertical="top" wrapText="1"/>
    </xf>
    <xf numFmtId="164" fontId="3" fillId="0" borderId="63" xfId="0" applyNumberFormat="1" applyFont="1" applyFill="1" applyBorder="1" applyAlignment="1">
      <alignment horizontal="right" vertical="top" wrapText="1"/>
    </xf>
    <xf numFmtId="165" fontId="3" fillId="0" borderId="63" xfId="0" applyNumberFormat="1" applyFont="1" applyFill="1" applyBorder="1" applyAlignment="1">
      <alignment horizontal="right" vertical="top" wrapText="1"/>
    </xf>
    <xf numFmtId="0" fontId="3" fillId="0" borderId="64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165" fontId="5" fillId="0" borderId="7" xfId="0" applyNumberFormat="1" applyFont="1" applyFill="1" applyBorder="1" applyAlignment="1">
      <alignment horizontal="right" vertical="top" wrapText="1"/>
    </xf>
    <xf numFmtId="0" fontId="6" fillId="0" borderId="18" xfId="0" applyFont="1" applyFill="1" applyBorder="1" applyAlignment="1">
      <alignment horizontal="left" vertical="top" wrapText="1"/>
    </xf>
    <xf numFmtId="3" fontId="6" fillId="0" borderId="18" xfId="0" applyNumberFormat="1" applyFont="1" applyFill="1" applyBorder="1" applyAlignment="1">
      <alignment horizontal="right" vertical="top" wrapText="1"/>
    </xf>
    <xf numFmtId="164" fontId="6" fillId="0" borderId="18" xfId="0" applyNumberFormat="1" applyFont="1" applyFill="1" applyBorder="1" applyAlignment="1">
      <alignment horizontal="right" vertical="top" wrapText="1"/>
    </xf>
    <xf numFmtId="165" fontId="6" fillId="0" borderId="18" xfId="0" applyNumberFormat="1" applyFont="1" applyFill="1" applyBorder="1" applyAlignment="1">
      <alignment horizontal="right" vertical="top" wrapText="1"/>
    </xf>
    <xf numFmtId="164" fontId="5" fillId="0" borderId="18" xfId="0" applyNumberFormat="1" applyFont="1" applyFill="1" applyBorder="1" applyAlignment="1">
      <alignment horizontal="right" vertical="top" wrapText="1"/>
    </xf>
    <xf numFmtId="165" fontId="5" fillId="0" borderId="18" xfId="0" applyNumberFormat="1" applyFont="1" applyFill="1" applyBorder="1" applyAlignment="1">
      <alignment horizontal="right" vertical="top" wrapText="1"/>
    </xf>
    <xf numFmtId="0" fontId="6" fillId="0" borderId="18" xfId="23" applyFont="1" applyBorder="1" applyAlignment="1">
      <alignment horizontal="center"/>
      <protection/>
    </xf>
    <xf numFmtId="0" fontId="5" fillId="0" borderId="22" xfId="24" applyFont="1" applyFill="1" applyBorder="1" applyAlignment="1">
      <alignment vertical="top"/>
      <protection/>
    </xf>
    <xf numFmtId="0" fontId="9" fillId="0" borderId="0" xfId="0" applyFont="1" applyFill="1" applyAlignment="1" applyProtection="1">
      <alignment wrapText="1"/>
      <protection locked="0"/>
    </xf>
    <xf numFmtId="0" fontId="9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horizontal="right" vertical="top" wrapText="1"/>
    </xf>
    <xf numFmtId="0" fontId="7" fillId="0" borderId="65" xfId="0" applyFont="1" applyBorder="1"/>
    <xf numFmtId="0" fontId="2" fillId="0" borderId="7" xfId="0" applyFont="1" applyFill="1" applyBorder="1" applyAlignment="1">
      <alignment horizontal="left" vertical="top" wrapText="1"/>
    </xf>
    <xf numFmtId="4" fontId="9" fillId="0" borderId="0" xfId="0" applyNumberFormat="1" applyFont="1" applyFill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2" fillId="0" borderId="47" xfId="0" applyFont="1" applyFill="1" applyBorder="1" applyAlignment="1">
      <alignment horizontal="right" vertical="top" wrapText="1"/>
    </xf>
    <xf numFmtId="0" fontId="2" fillId="0" borderId="66" xfId="0" applyFont="1" applyFill="1" applyBorder="1" applyAlignment="1">
      <alignment horizontal="right" vertical="top" wrapText="1"/>
    </xf>
    <xf numFmtId="0" fontId="8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9" fillId="0" borderId="20" xfId="0" applyFont="1" applyFill="1" applyBorder="1" applyAlignment="1" applyProtection="1">
      <alignment wrapText="1"/>
      <protection locked="0"/>
    </xf>
    <xf numFmtId="0" fontId="9" fillId="0" borderId="21" xfId="0" applyFont="1" applyFill="1" applyBorder="1" applyAlignment="1" applyProtection="1">
      <alignment wrapText="1"/>
      <protection locked="0"/>
    </xf>
    <xf numFmtId="0" fontId="9" fillId="0" borderId="23" xfId="0" applyFont="1" applyFill="1" applyBorder="1" applyAlignment="1" applyProtection="1">
      <alignment wrapText="1"/>
      <protection locked="0"/>
    </xf>
    <xf numFmtId="0" fontId="9" fillId="0" borderId="33" xfId="0" applyFont="1" applyFill="1" applyBorder="1" applyAlignment="1" applyProtection="1">
      <alignment wrapText="1"/>
      <protection locked="0"/>
    </xf>
    <xf numFmtId="0" fontId="9" fillId="0" borderId="34" xfId="0" applyFont="1" applyFill="1" applyBorder="1" applyAlignment="1" applyProtection="1">
      <alignment wrapText="1"/>
      <protection locked="0"/>
    </xf>
    <xf numFmtId="0" fontId="8" fillId="0" borderId="0" xfId="20" applyFont="1">
      <alignment/>
      <protection/>
    </xf>
    <xf numFmtId="0" fontId="5" fillId="0" borderId="19" xfId="0" applyFont="1" applyFill="1" applyBorder="1"/>
    <xf numFmtId="0" fontId="6" fillId="0" borderId="20" xfId="0" applyFont="1" applyFill="1" applyBorder="1"/>
    <xf numFmtId="167" fontId="6" fillId="0" borderId="21" xfId="21" applyFont="1" applyFill="1" applyBorder="1"/>
    <xf numFmtId="0" fontId="6" fillId="0" borderId="0" xfId="20" applyFont="1">
      <alignment/>
      <protection/>
    </xf>
    <xf numFmtId="169" fontId="6" fillId="0" borderId="23" xfId="0" applyNumberFormat="1" applyFont="1" applyFill="1" applyBorder="1"/>
    <xf numFmtId="0" fontId="6" fillId="0" borderId="22" xfId="0" applyFont="1" applyFill="1" applyBorder="1"/>
    <xf numFmtId="0" fontId="6" fillId="0" borderId="0" xfId="0" applyFont="1" applyFill="1"/>
    <xf numFmtId="167" fontId="6" fillId="0" borderId="23" xfId="21" applyFont="1" applyFill="1" applyBorder="1"/>
    <xf numFmtId="0" fontId="6" fillId="0" borderId="32" xfId="0" applyFont="1" applyFill="1" applyBorder="1"/>
    <xf numFmtId="0" fontId="6" fillId="0" borderId="33" xfId="0" applyFont="1" applyFill="1" applyBorder="1"/>
    <xf numFmtId="168" fontId="6" fillId="0" borderId="33" xfId="21" applyNumberFormat="1" applyFont="1" applyFill="1" applyBorder="1"/>
    <xf numFmtId="167" fontId="6" fillId="0" borderId="33" xfId="21" applyFont="1" applyFill="1" applyBorder="1"/>
    <xf numFmtId="167" fontId="6" fillId="0" borderId="34" xfId="21" applyFont="1" applyFill="1" applyBorder="1"/>
    <xf numFmtId="168" fontId="6" fillId="0" borderId="0" xfId="21" applyNumberFormat="1" applyFont="1" applyFill="1" applyBorder="1"/>
    <xf numFmtId="0" fontId="6" fillId="0" borderId="18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top"/>
    </xf>
    <xf numFmtId="0" fontId="6" fillId="0" borderId="0" xfId="0" applyFont="1" applyFill="1" applyAlignment="1">
      <alignment vertical="center"/>
    </xf>
    <xf numFmtId="0" fontId="6" fillId="0" borderId="22" xfId="0" applyFont="1" applyFill="1" applyBorder="1" applyAlignment="1">
      <alignment vertical="top"/>
    </xf>
    <xf numFmtId="0" fontId="6" fillId="0" borderId="24" xfId="0" applyFont="1" applyFill="1" applyBorder="1" applyAlignment="1">
      <alignment horizontal="left" indent="5"/>
    </xf>
    <xf numFmtId="170" fontId="6" fillId="0" borderId="18" xfId="0" applyNumberFormat="1" applyFont="1" applyFill="1" applyBorder="1"/>
    <xf numFmtId="0" fontId="6" fillId="0" borderId="0" xfId="0" applyFont="1" applyFill="1" applyAlignment="1">
      <alignment vertical="top"/>
    </xf>
    <xf numFmtId="168" fontId="6" fillId="0" borderId="23" xfId="21" applyNumberFormat="1" applyFont="1" applyFill="1" applyBorder="1"/>
    <xf numFmtId="4" fontId="6" fillId="0" borderId="0" xfId="21" applyNumberFormat="1" applyFont="1" applyFill="1" applyBorder="1" applyAlignment="1">
      <alignment vertical="top"/>
    </xf>
    <xf numFmtId="2" fontId="6" fillId="0" borderId="0" xfId="0" applyNumberFormat="1" applyFont="1" applyFill="1" applyAlignment="1">
      <alignment horizontal="right"/>
    </xf>
    <xf numFmtId="4" fontId="6" fillId="0" borderId="0" xfId="20" applyNumberFormat="1" applyFont="1">
      <alignment/>
      <protection/>
    </xf>
    <xf numFmtId="4" fontId="6" fillId="0" borderId="0" xfId="0" applyNumberFormat="1" applyFont="1" applyFill="1" applyAlignment="1">
      <alignment vertical="top"/>
    </xf>
    <xf numFmtId="0" fontId="6" fillId="0" borderId="22" xfId="0" applyFont="1" applyFill="1" applyBorder="1" applyAlignment="1">
      <alignment horizontal="left" vertical="top" indent="3"/>
    </xf>
    <xf numFmtId="167" fontId="6" fillId="0" borderId="22" xfId="21" applyFont="1" applyFill="1" applyBorder="1" applyAlignment="1">
      <alignment vertical="top"/>
    </xf>
    <xf numFmtId="167" fontId="6" fillId="0" borderId="0" xfId="21" applyFont="1" applyFill="1" applyAlignment="1">
      <alignment horizontal="right"/>
    </xf>
    <xf numFmtId="4" fontId="6" fillId="0" borderId="0" xfId="0" applyNumberFormat="1" applyFont="1" applyFill="1"/>
    <xf numFmtId="167" fontId="6" fillId="0" borderId="0" xfId="21" applyFont="1" applyFill="1"/>
    <xf numFmtId="2" fontId="6" fillId="0" borderId="0" xfId="0" applyNumberFormat="1" applyFont="1" applyFill="1" applyAlignment="1">
      <alignment vertical="top"/>
    </xf>
    <xf numFmtId="2" fontId="6" fillId="0" borderId="22" xfId="0" applyNumberFormat="1" applyFont="1" applyFill="1" applyBorder="1" applyAlignment="1">
      <alignment vertical="top"/>
    </xf>
    <xf numFmtId="0" fontId="6" fillId="0" borderId="19" xfId="0" applyFont="1" applyFill="1" applyBorder="1" applyAlignment="1">
      <alignment vertical="top"/>
    </xf>
    <xf numFmtId="0" fontId="6" fillId="0" borderId="20" xfId="24" applyFont="1" applyBorder="1" applyAlignment="1">
      <alignment vertical="top"/>
      <protection/>
    </xf>
    <xf numFmtId="0" fontId="6" fillId="0" borderId="67" xfId="0" applyFont="1" applyBorder="1"/>
    <xf numFmtId="0" fontId="6" fillId="0" borderId="0" xfId="0" applyFont="1" applyBorder="1"/>
    <xf numFmtId="0" fontId="5" fillId="0" borderId="24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5" fillId="0" borderId="37" xfId="0" applyFont="1" applyFill="1" applyBorder="1" applyAlignment="1">
      <alignment vertical="top" wrapText="1"/>
    </xf>
    <xf numFmtId="0" fontId="5" fillId="0" borderId="24" xfId="0" applyFont="1" applyFill="1" applyBorder="1"/>
    <xf numFmtId="172" fontId="6" fillId="0" borderId="18" xfId="0" applyNumberFormat="1" applyFont="1" applyFill="1" applyBorder="1"/>
    <xf numFmtId="0" fontId="6" fillId="0" borderId="18" xfId="0" applyFont="1" applyFill="1" applyBorder="1" applyAlignment="1">
      <alignment horizontal="center"/>
    </xf>
    <xf numFmtId="0" fontId="6" fillId="0" borderId="24" xfId="0" applyFont="1" applyFill="1" applyBorder="1"/>
    <xf numFmtId="172" fontId="6" fillId="0" borderId="18" xfId="23" applyNumberFormat="1" applyFont="1" applyBorder="1">
      <alignment/>
      <protection/>
    </xf>
    <xf numFmtId="173" fontId="6" fillId="0" borderId="18" xfId="21" applyNumberFormat="1" applyFont="1" applyFill="1" applyBorder="1"/>
    <xf numFmtId="174" fontId="6" fillId="0" borderId="0" xfId="25" applyNumberFormat="1" applyFont="1" applyFill="1" applyBorder="1"/>
    <xf numFmtId="0" fontId="5" fillId="0" borderId="68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5" fillId="0" borderId="22" xfId="0" applyFont="1" applyFill="1" applyBorder="1"/>
    <xf numFmtId="0" fontId="6" fillId="0" borderId="18" xfId="0" applyFont="1" applyFill="1" applyBorder="1"/>
    <xf numFmtId="168" fontId="6" fillId="0" borderId="18" xfId="21" applyNumberFormat="1" applyFont="1" applyFill="1" applyBorder="1"/>
    <xf numFmtId="168" fontId="6" fillId="0" borderId="0" xfId="20" applyNumberFormat="1" applyFont="1">
      <alignment/>
      <protection/>
    </xf>
    <xf numFmtId="4" fontId="6" fillId="0" borderId="0" xfId="22" applyNumberFormat="1" applyFont="1" applyFill="1" applyBorder="1"/>
    <xf numFmtId="167" fontId="6" fillId="0" borderId="0" xfId="20" applyNumberFormat="1" applyFont="1">
      <alignment/>
      <protection/>
    </xf>
    <xf numFmtId="43" fontId="6" fillId="0" borderId="0" xfId="22" applyFont="1" applyFill="1" applyBorder="1"/>
    <xf numFmtId="4" fontId="6" fillId="0" borderId="0" xfId="0" applyNumberFormat="1" applyFont="1" applyFill="1" applyBorder="1"/>
    <xf numFmtId="176" fontId="6" fillId="0" borderId="0" xfId="0" applyNumberFormat="1" applyFont="1" applyFill="1" applyBorder="1"/>
    <xf numFmtId="43" fontId="6" fillId="0" borderId="0" xfId="0" applyNumberFormat="1" applyFont="1" applyFill="1" applyBorder="1"/>
    <xf numFmtId="168" fontId="6" fillId="0" borderId="0" xfId="0" applyNumberFormat="1" applyFont="1" applyFill="1" applyBorder="1"/>
    <xf numFmtId="0" fontId="5" fillId="0" borderId="32" xfId="0" applyFont="1" applyFill="1" applyBorder="1"/>
    <xf numFmtId="0" fontId="8" fillId="0" borderId="0" xfId="0" applyFont="1" applyFill="1"/>
    <xf numFmtId="0" fontId="6" fillId="0" borderId="18" xfId="0" applyFont="1" applyBorder="1" applyAlignment="1">
      <alignment wrapText="1"/>
    </xf>
    <xf numFmtId="10" fontId="6" fillId="0" borderId="18" xfId="15" applyNumberFormat="1" applyFont="1" applyFill="1" applyBorder="1" applyAlignment="1" applyProtection="1">
      <alignment vertical="top"/>
      <protection locked="0"/>
    </xf>
    <xf numFmtId="1" fontId="6" fillId="0" borderId="18" xfId="0" applyNumberFormat="1" applyFont="1" applyBorder="1" applyAlignment="1" applyProtection="1">
      <alignment vertical="top"/>
      <protection locked="0"/>
    </xf>
    <xf numFmtId="0" fontId="9" fillId="0" borderId="18" xfId="0" applyFont="1" applyBorder="1" applyAlignment="1">
      <alignment wrapText="1"/>
    </xf>
    <xf numFmtId="0" fontId="6" fillId="0" borderId="0" xfId="0" applyFont="1" applyAlignment="1">
      <alignment wrapText="1"/>
    </xf>
    <xf numFmtId="10" fontId="6" fillId="0" borderId="0" xfId="0" applyNumberFormat="1" applyFont="1" applyAlignment="1">
      <alignment wrapText="1"/>
    </xf>
    <xf numFmtId="1" fontId="6" fillId="0" borderId="0" xfId="0" applyNumberFormat="1" applyFont="1" applyAlignment="1">
      <alignment wrapText="1"/>
    </xf>
    <xf numFmtId="0" fontId="5" fillId="0" borderId="18" xfId="0" applyFont="1" applyBorder="1"/>
    <xf numFmtId="0" fontId="7" fillId="0" borderId="18" xfId="0" applyFont="1" applyBorder="1" applyAlignment="1">
      <alignment wrapText="1"/>
    </xf>
    <xf numFmtId="168" fontId="6" fillId="0" borderId="18" xfId="18" applyNumberFormat="1" applyFont="1" applyFill="1" applyBorder="1" applyAlignment="1">
      <alignment horizontal="right" vertical="center" wrapText="1"/>
    </xf>
    <xf numFmtId="10" fontId="6" fillId="0" borderId="18" xfId="0" applyNumberFormat="1" applyFont="1" applyBorder="1" applyAlignment="1">
      <alignment horizontal="right" vertical="center" wrapText="1"/>
    </xf>
    <xf numFmtId="10" fontId="6" fillId="0" borderId="69" xfId="0" applyNumberFormat="1" applyFont="1" applyBorder="1" applyAlignment="1">
      <alignment horizontal="right" vertical="center" wrapText="1"/>
    </xf>
    <xf numFmtId="0" fontId="6" fillId="0" borderId="18" xfId="0" applyFont="1" applyBorder="1"/>
    <xf numFmtId="10" fontId="9" fillId="0" borderId="18" xfId="0" applyNumberFormat="1" applyFont="1" applyBorder="1" applyAlignment="1">
      <alignment horizontal="right" vertical="center"/>
    </xf>
    <xf numFmtId="10" fontId="6" fillId="0" borderId="0" xfId="0" applyNumberFormat="1" applyFont="1" applyAlignment="1">
      <alignment horizontal="right" vertical="center"/>
    </xf>
    <xf numFmtId="4" fontId="9" fillId="0" borderId="18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10" fontId="6" fillId="0" borderId="18" xfId="15" applyNumberFormat="1" applyFont="1" applyFill="1" applyBorder="1" applyAlignment="1">
      <alignment horizontal="right" vertical="center"/>
    </xf>
    <xf numFmtId="0" fontId="9" fillId="0" borderId="18" xfId="0" applyFont="1" applyBorder="1"/>
    <xf numFmtId="180" fontId="9" fillId="0" borderId="18" xfId="0" applyNumberFormat="1" applyFont="1" applyBorder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10" fontId="6" fillId="0" borderId="18" xfId="0" applyNumberFormat="1" applyFont="1" applyBorder="1" applyAlignment="1">
      <alignment horizontal="right" vertical="center"/>
    </xf>
    <xf numFmtId="170" fontId="6" fillId="0" borderId="18" xfId="0" applyNumberFormat="1" applyFont="1" applyBorder="1"/>
    <xf numFmtId="0" fontId="3" fillId="0" borderId="19" xfId="23" applyFont="1" applyBorder="1" applyAlignment="1">
      <alignment horizontal="left" vertical="top" wrapText="1"/>
      <protection/>
    </xf>
    <xf numFmtId="0" fontId="6" fillId="0" borderId="24" xfId="23" applyFont="1" applyBorder="1" applyAlignment="1">
      <alignment horizontal="center" vertical="center"/>
      <protection/>
    </xf>
    <xf numFmtId="178" fontId="6" fillId="0" borderId="68" xfId="23" applyNumberFormat="1" applyFont="1" applyBorder="1" applyAlignment="1">
      <alignment horizontal="center" vertical="top"/>
      <protection/>
    </xf>
    <xf numFmtId="178" fontId="6" fillId="0" borderId="26" xfId="23" applyNumberFormat="1" applyFont="1" applyBorder="1" applyAlignment="1">
      <alignment horizontal="center" vertical="top"/>
      <protection/>
    </xf>
    <xf numFmtId="0" fontId="2" fillId="0" borderId="6" xfId="0" applyFont="1" applyFill="1" applyBorder="1" applyAlignment="1">
      <alignment horizontal="left" vertical="top" wrapText="1"/>
    </xf>
    <xf numFmtId="0" fontId="6" fillId="0" borderId="35" xfId="23" applyFont="1" applyBorder="1" applyAlignment="1">
      <alignment horizontal="center"/>
      <protection/>
    </xf>
    <xf numFmtId="0" fontId="6" fillId="0" borderId="36" xfId="23" applyFont="1" applyBorder="1" applyAlignment="1">
      <alignment horizontal="center"/>
      <protection/>
    </xf>
    <xf numFmtId="176" fontId="6" fillId="0" borderId="0" xfId="23" applyNumberFormat="1" applyFont="1">
      <alignment/>
      <protection/>
    </xf>
    <xf numFmtId="0" fontId="5" fillId="0" borderId="24" xfId="23" applyFont="1" applyBorder="1" applyAlignment="1">
      <alignment vertical="top" wrapText="1"/>
      <protection/>
    </xf>
    <xf numFmtId="0" fontId="6" fillId="0" borderId="0" xfId="23" applyFont="1" applyAlignment="1">
      <alignment horizontal="left"/>
      <protection/>
    </xf>
    <xf numFmtId="0" fontId="5" fillId="0" borderId="24" xfId="23" applyFont="1" applyBorder="1">
      <alignment/>
      <protection/>
    </xf>
    <xf numFmtId="0" fontId="9" fillId="0" borderId="0" xfId="23" applyFont="1" applyAlignment="1" applyProtection="1">
      <alignment wrapText="1"/>
      <protection locked="0"/>
    </xf>
    <xf numFmtId="0" fontId="9" fillId="0" borderId="0" xfId="23" applyFont="1">
      <alignment/>
      <protection/>
    </xf>
    <xf numFmtId="0" fontId="4" fillId="0" borderId="0" xfId="23" applyFont="1" applyAlignment="1">
      <alignment horizontal="justify" vertical="top" wrapText="1"/>
      <protection/>
    </xf>
    <xf numFmtId="0" fontId="9" fillId="0" borderId="20" xfId="23" applyFont="1" applyBorder="1" applyAlignment="1" applyProtection="1">
      <alignment wrapText="1"/>
      <protection locked="0"/>
    </xf>
    <xf numFmtId="0" fontId="9" fillId="0" borderId="21" xfId="23" applyFont="1" applyBorder="1" applyAlignment="1" applyProtection="1">
      <alignment wrapText="1"/>
      <protection locked="0"/>
    </xf>
    <xf numFmtId="0" fontId="9" fillId="0" borderId="33" xfId="23" applyFont="1" applyBorder="1" applyAlignment="1" applyProtection="1">
      <alignment wrapText="1"/>
      <protection locked="0"/>
    </xf>
    <xf numFmtId="0" fontId="9" fillId="0" borderId="34" xfId="23" applyFont="1" applyBorder="1" applyAlignment="1" applyProtection="1">
      <alignment wrapText="1"/>
      <protection locked="0"/>
    </xf>
    <xf numFmtId="0" fontId="8" fillId="0" borderId="0" xfId="23" applyFont="1">
      <alignment/>
      <protection/>
    </xf>
    <xf numFmtId="170" fontId="6" fillId="0" borderId="0" xfId="23" applyNumberFormat="1" applyFont="1">
      <alignment/>
      <protection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15" fillId="0" borderId="0" xfId="0" applyFont="1"/>
    <xf numFmtId="10" fontId="6" fillId="0" borderId="0" xfId="15" applyNumberFormat="1" applyFont="1" applyFill="1"/>
    <xf numFmtId="2" fontId="6" fillId="0" borderId="18" xfId="0" applyNumberFormat="1" applyFont="1" applyBorder="1"/>
    <xf numFmtId="2" fontId="6" fillId="0" borderId="0" xfId="0" applyNumberFormat="1" applyFont="1"/>
    <xf numFmtId="10" fontId="6" fillId="0" borderId="18" xfId="15" applyNumberFormat="1" applyFont="1" applyFill="1" applyBorder="1"/>
    <xf numFmtId="0" fontId="13" fillId="0" borderId="70" xfId="29" applyFont="1" applyBorder="1">
      <alignment/>
      <protection/>
    </xf>
    <xf numFmtId="0" fontId="13" fillId="0" borderId="71" xfId="29" applyFont="1" applyBorder="1">
      <alignment/>
      <protection/>
    </xf>
    <xf numFmtId="181" fontId="13" fillId="0" borderId="0" xfId="22" applyNumberFormat="1" applyFont="1" applyFill="1" applyBorder="1" applyAlignment="1" applyProtection="1">
      <alignment/>
      <protection/>
    </xf>
    <xf numFmtId="43" fontId="13" fillId="0" borderId="72" xfId="22" applyFont="1" applyFill="1" applyBorder="1" applyAlignment="1" applyProtection="1">
      <alignment/>
      <protection/>
    </xf>
    <xf numFmtId="0" fontId="9" fillId="0" borderId="0" xfId="29" applyFont="1">
      <alignment/>
      <protection/>
    </xf>
    <xf numFmtId="0" fontId="13" fillId="0" borderId="73" xfId="29" applyFont="1" applyBorder="1">
      <alignment/>
      <protection/>
    </xf>
    <xf numFmtId="0" fontId="13" fillId="0" borderId="74" xfId="29" applyFont="1" applyBorder="1">
      <alignment/>
      <protection/>
    </xf>
    <xf numFmtId="181" fontId="13" fillId="0" borderId="74" xfId="22" applyNumberFormat="1" applyFont="1" applyFill="1" applyBorder="1" applyAlignment="1" applyProtection="1">
      <alignment/>
      <protection/>
    </xf>
    <xf numFmtId="43" fontId="13" fillId="0" borderId="75" xfId="22" applyFont="1" applyFill="1" applyBorder="1" applyAlignment="1" applyProtection="1">
      <alignment/>
      <protection/>
    </xf>
    <xf numFmtId="0" fontId="7" fillId="0" borderId="56" xfId="30" applyFont="1" applyBorder="1" applyAlignment="1">
      <alignment horizontal="center"/>
      <protection/>
    </xf>
    <xf numFmtId="0" fontId="9" fillId="0" borderId="57" xfId="30" applyFont="1" applyBorder="1">
      <alignment/>
      <protection/>
    </xf>
    <xf numFmtId="0" fontId="9" fillId="0" borderId="58" xfId="30" applyFont="1" applyBorder="1">
      <alignment/>
      <protection/>
    </xf>
    <xf numFmtId="169" fontId="6" fillId="0" borderId="21" xfId="0" applyNumberFormat="1" applyFont="1" applyFill="1" applyBorder="1"/>
    <xf numFmtId="171" fontId="6" fillId="0" borderId="18" xfId="0" applyNumberFormat="1" applyFont="1" applyFill="1" applyBorder="1"/>
    <xf numFmtId="169" fontId="6" fillId="0" borderId="34" xfId="0" applyNumberFormat="1" applyFont="1" applyFill="1" applyBorder="1"/>
    <xf numFmtId="10" fontId="6" fillId="0" borderId="0" xfId="0" applyNumberFormat="1" applyFont="1" applyAlignment="1">
      <alignment horizontal="right" vertical="center" wrapText="1"/>
    </xf>
    <xf numFmtId="0" fontId="9" fillId="0" borderId="19" xfId="31" applyFont="1" applyBorder="1">
      <alignment/>
      <protection/>
    </xf>
    <xf numFmtId="0" fontId="9" fillId="0" borderId="20" xfId="31" applyFont="1" applyBorder="1">
      <alignment/>
      <protection/>
    </xf>
    <xf numFmtId="168" fontId="7" fillId="0" borderId="20" xfId="21" applyNumberFormat="1" applyFont="1" applyBorder="1" applyAlignment="1">
      <alignment horizontal="center" vertical="top"/>
    </xf>
    <xf numFmtId="167" fontId="9" fillId="0" borderId="21" xfId="21" applyFont="1" applyBorder="1"/>
    <xf numFmtId="167" fontId="9" fillId="0" borderId="23" xfId="21" applyFont="1" applyBorder="1"/>
    <xf numFmtId="167" fontId="9" fillId="0" borderId="34" xfId="21" applyFont="1" applyBorder="1"/>
    <xf numFmtId="0" fontId="7" fillId="0" borderId="56" xfId="32" applyFont="1" applyBorder="1" applyAlignment="1">
      <alignment horizontal="center"/>
      <protection/>
    </xf>
    <xf numFmtId="0" fontId="7" fillId="0" borderId="57" xfId="32" applyFont="1" applyBorder="1" applyAlignment="1">
      <alignment horizontal="center"/>
      <protection/>
    </xf>
    <xf numFmtId="0" fontId="9" fillId="0" borderId="57" xfId="32" applyFont="1" applyBorder="1">
      <alignment/>
      <protection/>
    </xf>
    <xf numFmtId="0" fontId="9" fillId="0" borderId="58" xfId="32" applyFont="1" applyBorder="1">
      <alignment/>
      <protection/>
    </xf>
    <xf numFmtId="0" fontId="7" fillId="0" borderId="57" xfId="30" applyFont="1" applyBorder="1" applyAlignment="1">
      <alignment horizontal="center"/>
      <protection/>
    </xf>
    <xf numFmtId="0" fontId="7" fillId="0" borderId="41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167" fontId="7" fillId="0" borderId="35" xfId="21" applyFont="1" applyFill="1" applyBorder="1" applyAlignment="1">
      <alignment vertical="center"/>
    </xf>
    <xf numFmtId="167" fontId="7" fillId="0" borderId="76" xfId="21" applyFont="1" applyFill="1" applyBorder="1" applyAlignment="1">
      <alignment vertical="center" wrapText="1"/>
    </xf>
    <xf numFmtId="0" fontId="7" fillId="0" borderId="36" xfId="0" applyFont="1" applyBorder="1" applyAlignment="1">
      <alignment vertical="center"/>
    </xf>
    <xf numFmtId="43" fontId="9" fillId="0" borderId="42" xfId="23" applyNumberFormat="1" applyFont="1" applyBorder="1">
      <alignment/>
      <protection/>
    </xf>
    <xf numFmtId="0" fontId="9" fillId="0" borderId="0" xfId="20" applyFont="1">
      <alignment/>
      <protection/>
    </xf>
    <xf numFmtId="0" fontId="7" fillId="0" borderId="0" xfId="23" applyFont="1">
      <alignment/>
      <protection/>
    </xf>
    <xf numFmtId="43" fontId="6" fillId="0" borderId="18" xfId="18" applyFont="1" applyFill="1" applyBorder="1"/>
    <xf numFmtId="43" fontId="9" fillId="0" borderId="18" xfId="18" applyFont="1" applyFill="1" applyBorder="1"/>
    <xf numFmtId="168" fontId="9" fillId="0" borderId="0" xfId="20" applyNumberFormat="1" applyFont="1">
      <alignment/>
      <protection/>
    </xf>
    <xf numFmtId="167" fontId="9" fillId="0" borderId="0" xfId="20" applyNumberFormat="1" applyFont="1">
      <alignment/>
      <protection/>
    </xf>
    <xf numFmtId="1" fontId="9" fillId="0" borderId="18" xfId="0" applyNumberFormat="1" applyFont="1" applyBorder="1" applyAlignment="1" applyProtection="1">
      <alignment vertical="top"/>
      <protection locked="0"/>
    </xf>
    <xf numFmtId="10" fontId="9" fillId="0" borderId="18" xfId="15" applyNumberFormat="1" applyFont="1" applyFill="1" applyBorder="1"/>
    <xf numFmtId="0" fontId="9" fillId="0" borderId="19" xfId="33" applyFont="1" applyBorder="1">
      <alignment/>
      <protection/>
    </xf>
    <xf numFmtId="0" fontId="9" fillId="0" borderId="20" xfId="33" applyFont="1" applyBorder="1">
      <alignment/>
      <protection/>
    </xf>
    <xf numFmtId="0" fontId="7" fillId="0" borderId="20" xfId="33" applyFont="1" applyBorder="1">
      <alignment/>
      <protection/>
    </xf>
    <xf numFmtId="0" fontId="9" fillId="0" borderId="0" xfId="33" applyFont="1">
      <alignment/>
      <protection/>
    </xf>
    <xf numFmtId="0" fontId="9" fillId="0" borderId="22" xfId="33" applyFont="1" applyBorder="1">
      <alignment/>
      <protection/>
    </xf>
    <xf numFmtId="0" fontId="9" fillId="0" borderId="32" xfId="33" applyFont="1" applyBorder="1">
      <alignment/>
      <protection/>
    </xf>
    <xf numFmtId="0" fontId="9" fillId="0" borderId="33" xfId="33" applyFont="1" applyBorder="1">
      <alignment/>
      <protection/>
    </xf>
    <xf numFmtId="0" fontId="7" fillId="0" borderId="56" xfId="34" applyFont="1" applyBorder="1" applyAlignment="1">
      <alignment horizontal="center"/>
      <protection/>
    </xf>
    <xf numFmtId="0" fontId="7" fillId="0" borderId="57" xfId="34" applyFont="1" applyBorder="1" applyAlignment="1">
      <alignment horizontal="center"/>
      <protection/>
    </xf>
    <xf numFmtId="0" fontId="9" fillId="0" borderId="57" xfId="34" applyFont="1" applyBorder="1">
      <alignment/>
      <protection/>
    </xf>
    <xf numFmtId="0" fontId="9" fillId="0" borderId="58" xfId="34" applyFont="1" applyBorder="1">
      <alignment/>
      <protection/>
    </xf>
    <xf numFmtId="0" fontId="6" fillId="0" borderId="60" xfId="0" applyFont="1" applyFill="1" applyBorder="1" applyAlignment="1">
      <alignment horizontal="left" vertical="top" wrapText="1"/>
    </xf>
    <xf numFmtId="3" fontId="6" fillId="0" borderId="60" xfId="0" applyNumberFormat="1" applyFont="1" applyFill="1" applyBorder="1" applyAlignment="1">
      <alignment horizontal="right" vertical="top" wrapText="1"/>
    </xf>
    <xf numFmtId="164" fontId="6" fillId="0" borderId="60" xfId="0" applyNumberFormat="1" applyFont="1" applyFill="1" applyBorder="1" applyAlignment="1">
      <alignment horizontal="right" vertical="top" wrapText="1"/>
    </xf>
    <xf numFmtId="165" fontId="6" fillId="0" borderId="60" xfId="0" applyNumberFormat="1" applyFont="1" applyFill="1" applyBorder="1" applyAlignment="1">
      <alignment horizontal="right" vertical="top" wrapText="1"/>
    </xf>
    <xf numFmtId="0" fontId="5" fillId="0" borderId="77" xfId="0" applyFont="1" applyFill="1" applyBorder="1" applyAlignment="1">
      <alignment horizontal="right" vertical="top" wrapText="1"/>
    </xf>
    <xf numFmtId="0" fontId="6" fillId="0" borderId="78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5" fillId="0" borderId="79" xfId="0" applyFont="1" applyFill="1" applyBorder="1" applyAlignment="1">
      <alignment horizontal="right" vertical="top" wrapText="1"/>
    </xf>
    <xf numFmtId="0" fontId="5" fillId="0" borderId="80" xfId="0" applyFont="1" applyFill="1" applyBorder="1" applyAlignment="1">
      <alignment horizontal="right" vertical="top" wrapText="1"/>
    </xf>
    <xf numFmtId="0" fontId="3" fillId="0" borderId="81" xfId="0" applyFont="1" applyFill="1" applyBorder="1" applyAlignment="1">
      <alignment horizontal="left" vertical="top" wrapText="1"/>
    </xf>
    <xf numFmtId="0" fontId="2" fillId="0" borderId="52" xfId="0" applyFont="1" applyFill="1" applyBorder="1" applyAlignment="1">
      <alignment horizontal="left" vertical="top" wrapText="1"/>
    </xf>
    <xf numFmtId="0" fontId="2" fillId="0" borderId="82" xfId="0" applyFont="1" applyFill="1" applyBorder="1" applyAlignment="1">
      <alignment horizontal="left" vertical="top" wrapText="1"/>
    </xf>
    <xf numFmtId="0" fontId="2" fillId="0" borderId="83" xfId="0" applyFont="1" applyFill="1" applyBorder="1" applyAlignment="1">
      <alignment horizontal="left" vertical="top" wrapText="1"/>
    </xf>
    <xf numFmtId="164" fontId="3" fillId="0" borderId="33" xfId="0" applyNumberFormat="1" applyFont="1" applyFill="1" applyBorder="1" applyAlignment="1">
      <alignment horizontal="right" vertical="top" wrapText="1"/>
    </xf>
    <xf numFmtId="165" fontId="3" fillId="0" borderId="82" xfId="0" applyNumberFormat="1" applyFont="1" applyFill="1" applyBorder="1" applyAlignment="1">
      <alignment horizontal="right" vertical="top" wrapText="1"/>
    </xf>
    <xf numFmtId="0" fontId="3" fillId="0" borderId="84" xfId="0" applyFont="1" applyFill="1" applyBorder="1" applyAlignment="1">
      <alignment horizontal="right" vertical="top" wrapText="1"/>
    </xf>
    <xf numFmtId="0" fontId="2" fillId="0" borderId="23" xfId="23" applyFont="1" applyBorder="1" applyAlignment="1">
      <alignment horizontal="right" vertical="top" wrapText="1"/>
      <protection/>
    </xf>
    <xf numFmtId="164" fontId="3" fillId="0" borderId="85" xfId="23" applyNumberFormat="1" applyFont="1" applyBorder="1" applyAlignment="1">
      <alignment horizontal="right" vertical="top" wrapText="1"/>
      <protection/>
    </xf>
    <xf numFmtId="165" fontId="3" fillId="0" borderId="86" xfId="23" applyNumberFormat="1" applyFont="1" applyBorder="1" applyAlignment="1">
      <alignment horizontal="right" vertical="top" wrapText="1"/>
      <protection/>
    </xf>
    <xf numFmtId="3" fontId="2" fillId="0" borderId="18" xfId="23" applyNumberFormat="1" applyFont="1" applyBorder="1" applyAlignment="1">
      <alignment horizontal="right" vertical="top" wrapText="1"/>
      <protection/>
    </xf>
    <xf numFmtId="164" fontId="2" fillId="0" borderId="18" xfId="23" applyNumberFormat="1" applyFont="1" applyBorder="1" applyAlignment="1">
      <alignment horizontal="right" vertical="top" wrapText="1"/>
      <protection/>
    </xf>
    <xf numFmtId="165" fontId="2" fillId="0" borderId="18" xfId="23" applyNumberFormat="1" applyFont="1" applyBorder="1" applyAlignment="1">
      <alignment horizontal="right" vertical="top" wrapText="1"/>
      <protection/>
    </xf>
    <xf numFmtId="168" fontId="7" fillId="0" borderId="20" xfId="21" applyNumberFormat="1" applyFont="1" applyFill="1" applyBorder="1" applyAlignment="1">
      <alignment horizontal="center"/>
    </xf>
    <xf numFmtId="168" fontId="7" fillId="0" borderId="21" xfId="21" applyNumberFormat="1" applyFont="1" applyFill="1" applyBorder="1" applyAlignment="1">
      <alignment horizontal="center"/>
    </xf>
    <xf numFmtId="0" fontId="11" fillId="0" borderId="22" xfId="27" applyFont="1" applyBorder="1" applyAlignment="1">
      <alignment horizontal="left" vertical="top" wrapText="1"/>
      <protection/>
    </xf>
    <xf numFmtId="0" fontId="11" fillId="0" borderId="0" xfId="27" applyFont="1" applyAlignment="1">
      <alignment horizontal="left" vertical="top" wrapText="1"/>
      <protection/>
    </xf>
    <xf numFmtId="0" fontId="6" fillId="0" borderId="18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 horizontal="center" wrapText="1"/>
    </xf>
    <xf numFmtId="0" fontId="6" fillId="0" borderId="87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6" fillId="0" borderId="88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6" fillId="0" borderId="24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67" fontId="6" fillId="0" borderId="89" xfId="21" applyFont="1" applyFill="1" applyBorder="1" applyAlignment="1">
      <alignment horizontal="center" vertical="center"/>
    </xf>
    <xf numFmtId="167" fontId="6" fillId="0" borderId="90" xfId="2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167" fontId="6" fillId="0" borderId="91" xfId="2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/>
    </xf>
    <xf numFmtId="0" fontId="6" fillId="0" borderId="92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 horizontal="left" wrapText="1"/>
    </xf>
    <xf numFmtId="0" fontId="9" fillId="0" borderId="92" xfId="0" applyFont="1" applyFill="1" applyBorder="1" applyAlignment="1">
      <alignment horizontal="left" wrapText="1"/>
    </xf>
    <xf numFmtId="0" fontId="6" fillId="0" borderId="87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6" fillId="0" borderId="88" xfId="0" applyFont="1" applyFill="1" applyBorder="1" applyAlignment="1">
      <alignment horizontal="center" vertical="top" wrapText="1"/>
    </xf>
    <xf numFmtId="181" fontId="12" fillId="0" borderId="71" xfId="22" applyNumberFormat="1" applyFont="1" applyFill="1" applyBorder="1" applyAlignment="1" applyProtection="1">
      <alignment horizontal="left"/>
      <protection/>
    </xf>
    <xf numFmtId="181" fontId="12" fillId="0" borderId="93" xfId="22" applyNumberFormat="1" applyFont="1" applyFill="1" applyBorder="1" applyAlignment="1" applyProtection="1">
      <alignment horizontal="left"/>
      <protection/>
    </xf>
    <xf numFmtId="0" fontId="3" fillId="0" borderId="32" xfId="23" applyFont="1" applyBorder="1" applyAlignment="1">
      <alignment horizontal="left" vertical="top" wrapText="1"/>
      <protection/>
    </xf>
    <xf numFmtId="0" fontId="3" fillId="0" borderId="33" xfId="23" applyFont="1" applyBorder="1" applyAlignment="1">
      <alignment horizontal="left" vertical="top" wrapText="1"/>
      <protection/>
    </xf>
    <xf numFmtId="0" fontId="6" fillId="0" borderId="24" xfId="23" applyFont="1" applyBorder="1" applyAlignment="1">
      <alignment vertical="center"/>
      <protection/>
    </xf>
    <xf numFmtId="0" fontId="6" fillId="0" borderId="18" xfId="23" applyFont="1" applyBorder="1" applyAlignment="1">
      <alignment horizontal="center" vertical="center"/>
      <protection/>
    </xf>
    <xf numFmtId="0" fontId="3" fillId="0" borderId="0" xfId="23" applyFont="1" applyAlignment="1">
      <alignment horizontal="left" vertical="top" wrapText="1"/>
      <protection/>
    </xf>
    <xf numFmtId="0" fontId="5" fillId="0" borderId="0" xfId="23" applyFont="1" applyAlignment="1">
      <alignment horizontal="left" vertical="top" wrapText="1"/>
      <protection/>
    </xf>
    <xf numFmtId="15" fontId="6" fillId="0" borderId="22" xfId="23" applyNumberFormat="1" applyFont="1" applyBorder="1" applyAlignment="1">
      <alignment horizontal="left" vertical="top" wrapText="1"/>
      <protection/>
    </xf>
    <xf numFmtId="15" fontId="6" fillId="0" borderId="0" xfId="23" applyNumberFormat="1" applyFont="1" applyAlignment="1">
      <alignment horizontal="left" vertical="top" wrapText="1"/>
      <protection/>
    </xf>
    <xf numFmtId="0" fontId="5" fillId="0" borderId="0" xfId="0" applyFont="1" applyBorder="1" applyAlignment="1">
      <alignment horizontal="left" vertical="top" wrapText="1"/>
    </xf>
    <xf numFmtId="0" fontId="6" fillId="0" borderId="26" xfId="23" applyFont="1" applyBorder="1" applyAlignment="1">
      <alignment horizontal="left"/>
      <protection/>
    </xf>
    <xf numFmtId="0" fontId="6" fillId="0" borderId="27" xfId="23" applyFont="1" applyBorder="1" applyAlignment="1">
      <alignment horizontal="left"/>
      <protection/>
    </xf>
    <xf numFmtId="0" fontId="6" fillId="0" borderId="88" xfId="23" applyFont="1" applyBorder="1" applyAlignment="1">
      <alignment horizontal="left"/>
      <protection/>
    </xf>
    <xf numFmtId="15" fontId="6" fillId="0" borderId="23" xfId="23" applyNumberFormat="1" applyFont="1" applyBorder="1" applyAlignment="1">
      <alignment horizontal="left" vertical="top" wrapText="1"/>
      <protection/>
    </xf>
    <xf numFmtId="0" fontId="7" fillId="0" borderId="20" xfId="33" applyFont="1" applyBorder="1" applyAlignment="1">
      <alignment horizontal="center"/>
      <protection/>
    </xf>
    <xf numFmtId="0" fontId="7" fillId="0" borderId="21" xfId="33" applyFont="1" applyBorder="1" applyAlignment="1">
      <alignment horizontal="center"/>
      <protection/>
    </xf>
    <xf numFmtId="167" fontId="6" fillId="0" borderId="60" xfId="21" applyFont="1" applyFill="1" applyBorder="1" applyAlignment="1">
      <alignment vertical="center"/>
    </xf>
    <xf numFmtId="167" fontId="6" fillId="0" borderId="94" xfId="21" applyFont="1" applyFill="1" applyBorder="1" applyAlignment="1">
      <alignment vertical="center"/>
    </xf>
    <xf numFmtId="0" fontId="3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left" vertical="top" wrapText="1"/>
      <protection/>
    </xf>
    <xf numFmtId="0" fontId="6" fillId="0" borderId="95" xfId="23" applyFont="1" applyBorder="1" applyAlignment="1">
      <alignment vertical="center"/>
      <protection/>
    </xf>
    <xf numFmtId="0" fontId="6" fillId="0" borderId="96" xfId="23" applyFont="1" applyBorder="1" applyAlignment="1">
      <alignment vertical="center"/>
      <protection/>
    </xf>
    <xf numFmtId="0" fontId="6" fillId="0" borderId="97" xfId="23" applyFont="1" applyBorder="1" applyAlignment="1">
      <alignment horizontal="center" vertical="center"/>
      <protection/>
    </xf>
    <xf numFmtId="0" fontId="6" fillId="0" borderId="98" xfId="23" applyFont="1" applyBorder="1" applyAlignment="1">
      <alignment horizontal="center" vertical="center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3" xfId="21"/>
    <cellStyle name="Comma 2" xfId="22"/>
    <cellStyle name="Normal 2" xfId="23"/>
    <cellStyle name="Normal 2 2" xfId="24"/>
    <cellStyle name="Percent 2" xfId="25"/>
    <cellStyle name="Comma 4" xfId="26"/>
    <cellStyle name="Normal 5" xfId="27"/>
    <cellStyle name="Normal 6" xfId="28"/>
    <cellStyle name="Normal 7" xfId="29"/>
    <cellStyle name="Normal 8" xfId="30"/>
    <cellStyle name="Normal 9" xfId="31"/>
    <cellStyle name="Normal 10" xfId="32"/>
    <cellStyle name="Normal 11" xfId="33"/>
    <cellStyle name="Normal 12" xfId="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266</xdr:row>
      <xdr:rowOff>19050</xdr:rowOff>
    </xdr:from>
    <xdr:to>
      <xdr:col>5</xdr:col>
      <xdr:colOff>1028700</xdr:colOff>
      <xdr:row>275</xdr:row>
      <xdr:rowOff>85725</xdr:rowOff>
    </xdr:to>
    <xdr:pic>
      <xdr:nvPicPr>
        <xdr:cNvPr id="2" name="Picture 2" descr="riskomet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72275" y="48244125"/>
          <a:ext cx="21907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278</xdr:row>
      <xdr:rowOff>142875</xdr:rowOff>
    </xdr:from>
    <xdr:to>
      <xdr:col>1</xdr:col>
      <xdr:colOff>3533775</xdr:colOff>
      <xdr:row>288</xdr:row>
      <xdr:rowOff>133350</xdr:rowOff>
    </xdr:to>
    <xdr:pic>
      <xdr:nvPicPr>
        <xdr:cNvPr id="3" name="Picture 2" descr="riskometer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50253900"/>
          <a:ext cx="33623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609600</xdr:colOff>
      <xdr:row>166</xdr:row>
      <xdr:rowOff>9525</xdr:rowOff>
    </xdr:from>
    <xdr:to>
      <xdr:col>5</xdr:col>
      <xdr:colOff>1114425</xdr:colOff>
      <xdr:row>175</xdr:row>
      <xdr:rowOff>123825</xdr:rowOff>
    </xdr:to>
    <xdr:pic>
      <xdr:nvPicPr>
        <xdr:cNvPr id="2" name="image4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91225" y="35947350"/>
          <a:ext cx="24288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180975</xdr:colOff>
      <xdr:row>179</xdr:row>
      <xdr:rowOff>9525</xdr:rowOff>
    </xdr:from>
    <xdr:to>
      <xdr:col>1</xdr:col>
      <xdr:colOff>3848100</xdr:colOff>
      <xdr:row>189</xdr:row>
      <xdr:rowOff>123825</xdr:rowOff>
    </xdr:to>
    <xdr:pic>
      <xdr:nvPicPr>
        <xdr:cNvPr id="3" name="Picture 2" descr="riskometer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0050" y="38023800"/>
          <a:ext cx="36671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838200</xdr:colOff>
      <xdr:row>138</xdr:row>
      <xdr:rowOff>152400</xdr:rowOff>
    </xdr:from>
    <xdr:to>
      <xdr:col>5</xdr:col>
      <xdr:colOff>1085850</xdr:colOff>
      <xdr:row>147</xdr:row>
      <xdr:rowOff>114300</xdr:rowOff>
    </xdr:to>
    <xdr:pic>
      <xdr:nvPicPr>
        <xdr:cNvPr id="2" name="Picture 1" descr="riskomet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72150" y="25784175"/>
          <a:ext cx="27717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219075</xdr:colOff>
      <xdr:row>150</xdr:row>
      <xdr:rowOff>142875</xdr:rowOff>
    </xdr:from>
    <xdr:to>
      <xdr:col>1</xdr:col>
      <xdr:colOff>3419475</xdr:colOff>
      <xdr:row>161</xdr:row>
      <xdr:rowOff>114300</xdr:rowOff>
    </xdr:to>
    <xdr:pic>
      <xdr:nvPicPr>
        <xdr:cNvPr id="3" name="Picture 2" descr="riskometer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8150" y="27660600"/>
          <a:ext cx="320040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1095375</xdr:colOff>
      <xdr:row>287</xdr:row>
      <xdr:rowOff>76200</xdr:rowOff>
    </xdr:from>
    <xdr:to>
      <xdr:col>5</xdr:col>
      <xdr:colOff>1143000</xdr:colOff>
      <xdr:row>296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19800" y="54606825"/>
          <a:ext cx="21526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300</xdr:row>
      <xdr:rowOff>66675</xdr:rowOff>
    </xdr:from>
    <xdr:to>
      <xdr:col>1</xdr:col>
      <xdr:colOff>3314700</xdr:colOff>
      <xdr:row>310</xdr:row>
      <xdr:rowOff>95250</xdr:rowOff>
    </xdr:to>
    <xdr:pic>
      <xdr:nvPicPr>
        <xdr:cNvPr id="3" name="Picture 9" descr="riskometer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5775" y="56673750"/>
          <a:ext cx="30480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C5"/>
  <sheetViews>
    <sheetView workbookViewId="0" topLeftCell="A1">
      <selection activeCell="B1" sqref="B1"/>
    </sheetView>
  </sheetViews>
  <sheetFormatPr defaultColWidth="9.140625" defaultRowHeight="15"/>
  <cols>
    <col min="1" max="1" width="7.00390625" style="0" customWidth="1"/>
    <col min="2" max="2" width="16.7109375" style="0" customWidth="1"/>
    <col min="3" max="3" width="41.7109375" style="0" customWidth="1"/>
  </cols>
  <sheetData>
    <row r="1" spans="1:3" ht="12.95" customHeight="1">
      <c r="A1" s="1" t="s">
        <v>0</v>
      </c>
      <c r="B1" s="1" t="s">
        <v>1</v>
      </c>
      <c r="C1" s="1" t="s">
        <v>2</v>
      </c>
    </row>
    <row r="2" spans="1:3" ht="12.95" customHeight="1">
      <c r="A2" s="2">
        <v>1</v>
      </c>
      <c r="B2" s="186" t="s">
        <v>796</v>
      </c>
      <c r="C2" s="2" t="s">
        <v>3</v>
      </c>
    </row>
    <row r="3" spans="1:3" ht="12.95" customHeight="1">
      <c r="A3" s="2">
        <v>2</v>
      </c>
      <c r="B3" s="186" t="s">
        <v>797</v>
      </c>
      <c r="C3" s="2" t="s">
        <v>4</v>
      </c>
    </row>
    <row r="4" spans="1:3" ht="12.95" customHeight="1">
      <c r="A4" s="2">
        <v>3</v>
      </c>
      <c r="B4" s="186" t="s">
        <v>798</v>
      </c>
      <c r="C4" s="2" t="s">
        <v>5</v>
      </c>
    </row>
    <row r="5" spans="1:3" ht="12.95" customHeight="1">
      <c r="A5" s="2">
        <v>4</v>
      </c>
      <c r="B5" s="186" t="s">
        <v>799</v>
      </c>
      <c r="C5" s="2" t="s">
        <v>6</v>
      </c>
    </row>
  </sheetData>
  <printOptions/>
  <pageMargins left="0" right="0" top="0" bottom="0" header="0" footer="0"/>
  <pageSetup horizontalDpi="600" verticalDpi="600" orientation="landscape" r:id="rId1"/>
  <headerFooter>
    <oddFooter>&amp;C&amp;1#&amp;"Calibri"&amp;10&amp;K000000 For internal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M289"/>
  <sheetViews>
    <sheetView tabSelected="1" workbookViewId="0" topLeftCell="A1">
      <selection activeCell="B4" sqref="B4"/>
    </sheetView>
  </sheetViews>
  <sheetFormatPr defaultColWidth="9.140625" defaultRowHeight="15"/>
  <cols>
    <col min="1" max="1" width="3.28125" style="280" customWidth="1"/>
    <col min="2" max="2" width="56.28125" style="280" customWidth="1"/>
    <col min="3" max="3" width="16.7109375" style="280" customWidth="1"/>
    <col min="4" max="4" width="21.00390625" style="280" customWidth="1"/>
    <col min="5" max="5" width="21.7109375" style="280" customWidth="1"/>
    <col min="6" max="6" width="16.57421875" style="280" customWidth="1"/>
    <col min="7" max="7" width="12.28125" style="280" customWidth="1"/>
    <col min="8" max="8" width="15.00390625" style="280" customWidth="1"/>
    <col min="9" max="9" width="11.28125" style="280" customWidth="1"/>
    <col min="10" max="10" width="10.8515625" style="280" customWidth="1"/>
    <col min="11" max="16384" width="9.140625" style="280" customWidth="1"/>
  </cols>
  <sheetData>
    <row r="1" spans="1:10" ht="15.95" customHeight="1">
      <c r="A1" s="279"/>
      <c r="B1" s="506" t="s">
        <v>908</v>
      </c>
      <c r="C1" s="506"/>
      <c r="D1" s="506"/>
      <c r="E1" s="506"/>
      <c r="F1" s="506"/>
      <c r="G1" s="506"/>
      <c r="H1" s="279"/>
      <c r="I1" s="279"/>
      <c r="J1" s="279"/>
    </row>
    <row r="2" spans="1:10" ht="12.95" customHeight="1">
      <c r="A2" s="279"/>
      <c r="B2" s="4"/>
      <c r="C2" s="279"/>
      <c r="D2" s="279"/>
      <c r="E2" s="279"/>
      <c r="F2" s="279"/>
      <c r="G2" s="279"/>
      <c r="H2" s="279"/>
      <c r="I2" s="279"/>
      <c r="J2" s="279"/>
    </row>
    <row r="3" spans="1:10" ht="12.95" customHeight="1">
      <c r="A3" s="5" t="s">
        <v>7</v>
      </c>
      <c r="B3" s="281" t="s">
        <v>8</v>
      </c>
      <c r="C3" s="279"/>
      <c r="D3" s="279"/>
      <c r="E3" s="279"/>
      <c r="F3" s="279"/>
      <c r="G3" s="279"/>
      <c r="H3" s="279"/>
      <c r="I3" s="279"/>
      <c r="J3" s="279"/>
    </row>
    <row r="4" spans="1:10" ht="27.95" customHeight="1">
      <c r="A4" s="279"/>
      <c r="B4" s="6" t="s">
        <v>9</v>
      </c>
      <c r="C4" s="7" t="s">
        <v>10</v>
      </c>
      <c r="D4" s="8" t="s">
        <v>11</v>
      </c>
      <c r="E4" s="8" t="s">
        <v>12</v>
      </c>
      <c r="F4" s="8" t="s">
        <v>13</v>
      </c>
      <c r="G4" s="8" t="s">
        <v>14</v>
      </c>
      <c r="H4" s="8" t="s">
        <v>15</v>
      </c>
      <c r="I4" s="9" t="s">
        <v>16</v>
      </c>
      <c r="J4" s="282" t="s">
        <v>17</v>
      </c>
    </row>
    <row r="5" spans="1:10" ht="12.95" customHeight="1">
      <c r="A5" s="279"/>
      <c r="B5" s="10" t="s">
        <v>18</v>
      </c>
      <c r="C5" s="11"/>
      <c r="D5" s="11"/>
      <c r="E5" s="11"/>
      <c r="F5" s="11"/>
      <c r="G5" s="11"/>
      <c r="H5" s="283"/>
      <c r="I5" s="284"/>
      <c r="J5" s="279"/>
    </row>
    <row r="6" spans="1:10" ht="12.95" customHeight="1">
      <c r="A6" s="279"/>
      <c r="B6" s="10" t="s">
        <v>19</v>
      </c>
      <c r="C6" s="11"/>
      <c r="D6" s="11"/>
      <c r="E6" s="11"/>
      <c r="F6" s="279"/>
      <c r="G6" s="283"/>
      <c r="H6" s="283"/>
      <c r="I6" s="284"/>
      <c r="J6" s="279"/>
    </row>
    <row r="7" spans="1:10" ht="12.95" customHeight="1">
      <c r="A7" s="12" t="s">
        <v>20</v>
      </c>
      <c r="B7" s="13" t="s">
        <v>21</v>
      </c>
      <c r="C7" s="11" t="s">
        <v>22</v>
      </c>
      <c r="D7" s="11" t="s">
        <v>23</v>
      </c>
      <c r="E7" s="14">
        <v>11217525</v>
      </c>
      <c r="F7" s="15">
        <v>316552.95</v>
      </c>
      <c r="G7" s="16">
        <v>0.084</v>
      </c>
      <c r="H7" s="17"/>
      <c r="I7" s="18"/>
      <c r="J7" s="279"/>
    </row>
    <row r="8" spans="1:10" ht="12.95" customHeight="1">
      <c r="A8" s="12" t="s">
        <v>24</v>
      </c>
      <c r="B8" s="13" t="s">
        <v>25</v>
      </c>
      <c r="C8" s="11" t="s">
        <v>26</v>
      </c>
      <c r="D8" s="11" t="s">
        <v>27</v>
      </c>
      <c r="E8" s="14">
        <v>60698959</v>
      </c>
      <c r="F8" s="15">
        <v>274116.5</v>
      </c>
      <c r="G8" s="16">
        <v>0.0727</v>
      </c>
      <c r="H8" s="17"/>
      <c r="I8" s="18"/>
      <c r="J8" s="279"/>
    </row>
    <row r="9" spans="1:10" ht="12.95" customHeight="1">
      <c r="A9" s="12" t="s">
        <v>28</v>
      </c>
      <c r="B9" s="13" t="s">
        <v>29</v>
      </c>
      <c r="C9" s="11" t="s">
        <v>30</v>
      </c>
      <c r="D9" s="11" t="s">
        <v>23</v>
      </c>
      <c r="E9" s="14">
        <v>3622674</v>
      </c>
      <c r="F9" s="15">
        <v>253752.01</v>
      </c>
      <c r="G9" s="16">
        <v>0.0673</v>
      </c>
      <c r="H9" s="17"/>
      <c r="I9" s="18"/>
      <c r="J9" s="279"/>
    </row>
    <row r="10" spans="1:10" ht="12.95" customHeight="1">
      <c r="A10" s="12" t="s">
        <v>31</v>
      </c>
      <c r="B10" s="13" t="s">
        <v>32</v>
      </c>
      <c r="C10" s="11" t="s">
        <v>33</v>
      </c>
      <c r="D10" s="11" t="s">
        <v>34</v>
      </c>
      <c r="E10" s="14">
        <v>20979955</v>
      </c>
      <c r="F10" s="15">
        <v>207166.57</v>
      </c>
      <c r="G10" s="16">
        <v>0.055</v>
      </c>
      <c r="H10" s="17"/>
      <c r="I10" s="18"/>
      <c r="J10" s="279"/>
    </row>
    <row r="11" spans="1:10" ht="12.95" customHeight="1">
      <c r="A11" s="12" t="s">
        <v>35</v>
      </c>
      <c r="B11" s="13" t="s">
        <v>36</v>
      </c>
      <c r="C11" s="11" t="s">
        <v>37</v>
      </c>
      <c r="D11" s="11" t="s">
        <v>34</v>
      </c>
      <c r="E11" s="14">
        <v>22090898</v>
      </c>
      <c r="F11" s="15">
        <v>206461.53</v>
      </c>
      <c r="G11" s="16">
        <v>0.0548</v>
      </c>
      <c r="H11" s="17"/>
      <c r="I11" s="18"/>
      <c r="J11" s="279"/>
    </row>
    <row r="12" spans="1:10" ht="12.95" customHeight="1">
      <c r="A12" s="12" t="s">
        <v>38</v>
      </c>
      <c r="B12" s="13" t="s">
        <v>39</v>
      </c>
      <c r="C12" s="11" t="s">
        <v>40</v>
      </c>
      <c r="D12" s="11" t="s">
        <v>41</v>
      </c>
      <c r="E12" s="14">
        <v>16040620</v>
      </c>
      <c r="F12" s="15">
        <v>190554.55</v>
      </c>
      <c r="G12" s="16">
        <v>0.0505</v>
      </c>
      <c r="H12" s="17"/>
      <c r="I12" s="18"/>
      <c r="J12" s="279"/>
    </row>
    <row r="13" spans="1:10" ht="12.95" customHeight="1">
      <c r="A13" s="12" t="s">
        <v>42</v>
      </c>
      <c r="B13" s="13" t="s">
        <v>43</v>
      </c>
      <c r="C13" s="11" t="s">
        <v>44</v>
      </c>
      <c r="D13" s="11" t="s">
        <v>45</v>
      </c>
      <c r="E13" s="14">
        <v>82450636</v>
      </c>
      <c r="F13" s="15">
        <v>190460.97</v>
      </c>
      <c r="G13" s="16">
        <v>0.0505</v>
      </c>
      <c r="H13" s="17"/>
      <c r="I13" s="18"/>
      <c r="J13" s="279"/>
    </row>
    <row r="14" spans="1:10" ht="12.95" customHeight="1">
      <c r="A14" s="12" t="s">
        <v>46</v>
      </c>
      <c r="B14" s="13" t="s">
        <v>47</v>
      </c>
      <c r="C14" s="11" t="s">
        <v>48</v>
      </c>
      <c r="D14" s="11" t="s">
        <v>49</v>
      </c>
      <c r="E14" s="14">
        <v>72922237</v>
      </c>
      <c r="F14" s="15">
        <v>186061.09</v>
      </c>
      <c r="G14" s="16">
        <v>0.0494</v>
      </c>
      <c r="H14" s="17"/>
      <c r="I14" s="18"/>
      <c r="J14" s="279"/>
    </row>
    <row r="15" spans="1:10" ht="12.95" customHeight="1">
      <c r="A15" s="12" t="s">
        <v>50</v>
      </c>
      <c r="B15" s="13" t="s">
        <v>51</v>
      </c>
      <c r="C15" s="11" t="s">
        <v>52</v>
      </c>
      <c r="D15" s="11" t="s">
        <v>53</v>
      </c>
      <c r="E15" s="14">
        <v>1402644</v>
      </c>
      <c r="F15" s="15">
        <v>137305.52</v>
      </c>
      <c r="G15" s="16">
        <v>0.0364</v>
      </c>
      <c r="H15" s="17"/>
      <c r="I15" s="18"/>
      <c r="J15" s="279"/>
    </row>
    <row r="16" spans="1:10" ht="12.95" customHeight="1">
      <c r="A16" s="12" t="s">
        <v>54</v>
      </c>
      <c r="B16" s="13" t="s">
        <v>55</v>
      </c>
      <c r="C16" s="11" t="s">
        <v>56</v>
      </c>
      <c r="D16" s="11" t="s">
        <v>41</v>
      </c>
      <c r="E16" s="14">
        <v>4277120</v>
      </c>
      <c r="F16" s="15">
        <v>57120.94</v>
      </c>
      <c r="G16" s="16">
        <v>0.0152</v>
      </c>
      <c r="H16" s="17"/>
      <c r="I16" s="18"/>
      <c r="J16" s="279"/>
    </row>
    <row r="17" spans="1:10" ht="12.95" customHeight="1">
      <c r="A17" s="12" t="s">
        <v>57</v>
      </c>
      <c r="B17" s="13" t="s">
        <v>58</v>
      </c>
      <c r="C17" s="11" t="s">
        <v>59</v>
      </c>
      <c r="D17" s="11" t="s">
        <v>60</v>
      </c>
      <c r="E17" s="14">
        <v>44206584</v>
      </c>
      <c r="F17" s="15">
        <v>56186.57</v>
      </c>
      <c r="G17" s="16">
        <v>0.0149</v>
      </c>
      <c r="H17" s="17"/>
      <c r="I17" s="18"/>
      <c r="J17" s="279"/>
    </row>
    <row r="18" spans="1:10" ht="12.95" customHeight="1">
      <c r="A18" s="12" t="s">
        <v>61</v>
      </c>
      <c r="B18" s="13" t="s">
        <v>62</v>
      </c>
      <c r="C18" s="11" t="s">
        <v>63</v>
      </c>
      <c r="D18" s="11" t="s">
        <v>60</v>
      </c>
      <c r="E18" s="14">
        <v>7618643</v>
      </c>
      <c r="F18" s="15">
        <v>55463.72</v>
      </c>
      <c r="G18" s="16">
        <v>0.0147</v>
      </c>
      <c r="H18" s="17"/>
      <c r="I18" s="18"/>
      <c r="J18" s="279"/>
    </row>
    <row r="19" spans="1:10" ht="12.95" customHeight="1">
      <c r="A19" s="12" t="s">
        <v>64</v>
      </c>
      <c r="B19" s="13" t="s">
        <v>65</v>
      </c>
      <c r="C19" s="11" t="s">
        <v>66</v>
      </c>
      <c r="D19" s="11" t="s">
        <v>67</v>
      </c>
      <c r="E19" s="14">
        <v>52340347</v>
      </c>
      <c r="F19" s="15">
        <v>54774.17</v>
      </c>
      <c r="G19" s="16">
        <v>0.0145</v>
      </c>
      <c r="H19" s="17"/>
      <c r="I19" s="18"/>
      <c r="J19" s="279"/>
    </row>
    <row r="20" spans="1:10" ht="12.95" customHeight="1">
      <c r="A20" s="12" t="s">
        <v>68</v>
      </c>
      <c r="B20" s="13" t="s">
        <v>69</v>
      </c>
      <c r="C20" s="11" t="s">
        <v>70</v>
      </c>
      <c r="D20" s="11" t="s">
        <v>60</v>
      </c>
      <c r="E20" s="14">
        <v>4799727</v>
      </c>
      <c r="F20" s="15">
        <v>53312.97</v>
      </c>
      <c r="G20" s="16">
        <v>0.0141</v>
      </c>
      <c r="H20" s="17"/>
      <c r="I20" s="18"/>
      <c r="J20" s="279"/>
    </row>
    <row r="21" spans="1:10" ht="12.95" customHeight="1">
      <c r="A21" s="12" t="s">
        <v>71</v>
      </c>
      <c r="B21" s="13" t="s">
        <v>72</v>
      </c>
      <c r="C21" s="11" t="s">
        <v>73</v>
      </c>
      <c r="D21" s="11" t="s">
        <v>74</v>
      </c>
      <c r="E21" s="14">
        <v>7204805</v>
      </c>
      <c r="F21" s="15">
        <v>42007.62</v>
      </c>
      <c r="G21" s="16">
        <v>0.0111</v>
      </c>
      <c r="H21" s="17"/>
      <c r="I21" s="18"/>
      <c r="J21" s="279"/>
    </row>
    <row r="22" spans="1:10" ht="12.95" customHeight="1">
      <c r="A22" s="12" t="s">
        <v>75</v>
      </c>
      <c r="B22" s="13" t="s">
        <v>76</v>
      </c>
      <c r="C22" s="11" t="s">
        <v>77</v>
      </c>
      <c r="D22" s="11" t="s">
        <v>60</v>
      </c>
      <c r="E22" s="14">
        <v>2492885</v>
      </c>
      <c r="F22" s="15">
        <v>37403.25</v>
      </c>
      <c r="G22" s="16">
        <v>0.0099</v>
      </c>
      <c r="H22" s="17"/>
      <c r="I22" s="18"/>
      <c r="J22" s="279"/>
    </row>
    <row r="23" spans="1:10" ht="12.95" customHeight="1">
      <c r="A23" s="12" t="s">
        <v>78</v>
      </c>
      <c r="B23" s="13" t="s">
        <v>79</v>
      </c>
      <c r="C23" s="11" t="s">
        <v>80</v>
      </c>
      <c r="D23" s="11" t="s">
        <v>74</v>
      </c>
      <c r="E23" s="14">
        <v>3618584</v>
      </c>
      <c r="F23" s="15">
        <v>36726.82</v>
      </c>
      <c r="G23" s="16">
        <v>0.0097</v>
      </c>
      <c r="H23" s="17"/>
      <c r="I23" s="18"/>
      <c r="J23" s="279"/>
    </row>
    <row r="24" spans="1:10" ht="12.95" customHeight="1">
      <c r="A24" s="12" t="s">
        <v>81</v>
      </c>
      <c r="B24" s="13" t="s">
        <v>82</v>
      </c>
      <c r="C24" s="11" t="s">
        <v>83</v>
      </c>
      <c r="D24" s="11" t="s">
        <v>74</v>
      </c>
      <c r="E24" s="14">
        <v>665343</v>
      </c>
      <c r="F24" s="15">
        <v>34329.04</v>
      </c>
      <c r="G24" s="16">
        <v>0.0091</v>
      </c>
      <c r="H24" s="17"/>
      <c r="I24" s="18"/>
      <c r="J24" s="279"/>
    </row>
    <row r="25" spans="1:10" ht="12.95" customHeight="1">
      <c r="A25" s="12" t="s">
        <v>91</v>
      </c>
      <c r="B25" s="13" t="s">
        <v>92</v>
      </c>
      <c r="C25" s="11" t="s">
        <v>93</v>
      </c>
      <c r="D25" s="11" t="s">
        <v>94</v>
      </c>
      <c r="E25" s="14">
        <v>1226855</v>
      </c>
      <c r="F25" s="15">
        <v>29081.37</v>
      </c>
      <c r="G25" s="16">
        <v>0.0077</v>
      </c>
      <c r="H25" s="17"/>
      <c r="I25" s="18"/>
      <c r="J25" s="279"/>
    </row>
    <row r="26" spans="1:10" ht="12.95" customHeight="1">
      <c r="A26" s="12" t="s">
        <v>95</v>
      </c>
      <c r="B26" s="13" t="s">
        <v>96</v>
      </c>
      <c r="C26" s="11" t="s">
        <v>97</v>
      </c>
      <c r="D26" s="11" t="s">
        <v>74</v>
      </c>
      <c r="E26" s="14">
        <v>3541831</v>
      </c>
      <c r="F26" s="15">
        <v>26310.49</v>
      </c>
      <c r="G26" s="16">
        <v>0.007</v>
      </c>
      <c r="H26" s="17"/>
      <c r="I26" s="18"/>
      <c r="J26" s="279"/>
    </row>
    <row r="27" spans="1:10" ht="12.95" customHeight="1">
      <c r="A27" s="12" t="s">
        <v>98</v>
      </c>
      <c r="B27" s="13" t="s">
        <v>99</v>
      </c>
      <c r="C27" s="11" t="s">
        <v>100</v>
      </c>
      <c r="D27" s="11" t="s">
        <v>60</v>
      </c>
      <c r="E27" s="14">
        <v>3035753</v>
      </c>
      <c r="F27" s="15">
        <v>23832.18</v>
      </c>
      <c r="G27" s="16">
        <v>0.0063</v>
      </c>
      <c r="H27" s="17"/>
      <c r="I27" s="18"/>
      <c r="J27" s="279"/>
    </row>
    <row r="28" spans="1:10" ht="12.95" customHeight="1">
      <c r="A28" s="12" t="s">
        <v>101</v>
      </c>
      <c r="B28" s="13" t="s">
        <v>102</v>
      </c>
      <c r="C28" s="11" t="s">
        <v>103</v>
      </c>
      <c r="D28" s="11" t="s">
        <v>60</v>
      </c>
      <c r="E28" s="14">
        <v>422587</v>
      </c>
      <c r="F28" s="15">
        <v>22573.12</v>
      </c>
      <c r="G28" s="16">
        <v>0.006</v>
      </c>
      <c r="H28" s="17"/>
      <c r="I28" s="18"/>
      <c r="J28" s="279"/>
    </row>
    <row r="29" spans="1:10" ht="12.95" customHeight="1">
      <c r="A29" s="12" t="s">
        <v>104</v>
      </c>
      <c r="B29" s="13" t="s">
        <v>105</v>
      </c>
      <c r="C29" s="11" t="s">
        <v>106</v>
      </c>
      <c r="D29" s="11" t="s">
        <v>41</v>
      </c>
      <c r="E29" s="14">
        <v>417679</v>
      </c>
      <c r="F29" s="15">
        <v>16116.77</v>
      </c>
      <c r="G29" s="16">
        <v>0.0043</v>
      </c>
      <c r="H29" s="17"/>
      <c r="I29" s="18"/>
      <c r="J29" s="279"/>
    </row>
    <row r="30" spans="1:10" ht="12.95" customHeight="1">
      <c r="A30" s="12" t="s">
        <v>107</v>
      </c>
      <c r="B30" s="13" t="s">
        <v>108</v>
      </c>
      <c r="C30" s="11" t="s">
        <v>109</v>
      </c>
      <c r="D30" s="11" t="s">
        <v>110</v>
      </c>
      <c r="E30" s="14">
        <v>27087811</v>
      </c>
      <c r="F30" s="15">
        <v>11783.2</v>
      </c>
      <c r="G30" s="16">
        <v>0.0031</v>
      </c>
      <c r="H30" s="17"/>
      <c r="I30" s="18"/>
      <c r="J30" s="279"/>
    </row>
    <row r="31" spans="1:10" ht="12.95" customHeight="1">
      <c r="A31" s="12" t="s">
        <v>117</v>
      </c>
      <c r="B31" s="13" t="s">
        <v>118</v>
      </c>
      <c r="C31" s="11" t="s">
        <v>119</v>
      </c>
      <c r="D31" s="11" t="s">
        <v>23</v>
      </c>
      <c r="E31" s="14">
        <v>80159</v>
      </c>
      <c r="F31" s="15">
        <v>4392.55</v>
      </c>
      <c r="G31" s="16">
        <v>0.0012</v>
      </c>
      <c r="H31" s="17"/>
      <c r="I31" s="18"/>
      <c r="J31" s="279"/>
    </row>
    <row r="32" spans="1:10" ht="12.95" customHeight="1">
      <c r="A32" s="12"/>
      <c r="B32" s="13"/>
      <c r="C32" s="11"/>
      <c r="D32" s="11"/>
      <c r="E32" s="14"/>
      <c r="F32" s="15"/>
      <c r="G32" s="16"/>
      <c r="H32" s="17"/>
      <c r="I32" s="18"/>
      <c r="J32" s="279"/>
    </row>
    <row r="33" spans="1:10" ht="12.95" customHeight="1">
      <c r="A33" s="12"/>
      <c r="B33" s="285" t="s">
        <v>800</v>
      </c>
      <c r="C33" s="11"/>
      <c r="D33" s="11"/>
      <c r="E33" s="14"/>
      <c r="F33" s="15"/>
      <c r="G33" s="16"/>
      <c r="H33" s="17"/>
      <c r="I33" s="18"/>
      <c r="J33" s="279"/>
    </row>
    <row r="34" spans="1:10" ht="12.95" customHeight="1">
      <c r="A34" s="12" t="s">
        <v>84</v>
      </c>
      <c r="B34" s="13" t="s">
        <v>85</v>
      </c>
      <c r="C34" s="11" t="s">
        <v>86</v>
      </c>
      <c r="D34" s="11" t="s">
        <v>23</v>
      </c>
      <c r="E34" s="14">
        <v>461250</v>
      </c>
      <c r="F34" s="15">
        <v>33028.27</v>
      </c>
      <c r="G34" s="16">
        <v>0.0088</v>
      </c>
      <c r="H34" s="17"/>
      <c r="I34" s="18"/>
      <c r="J34" s="279"/>
    </row>
    <row r="35" spans="1:10" ht="12.95" customHeight="1">
      <c r="A35" s="12" t="s">
        <v>87</v>
      </c>
      <c r="B35" s="13" t="s">
        <v>88</v>
      </c>
      <c r="C35" s="11" t="s">
        <v>89</v>
      </c>
      <c r="D35" s="11" t="s">
        <v>90</v>
      </c>
      <c r="E35" s="14">
        <v>1273000</v>
      </c>
      <c r="F35" s="15">
        <v>32464.68</v>
      </c>
      <c r="G35" s="16">
        <v>0.0086</v>
      </c>
      <c r="H35" s="17"/>
      <c r="I35" s="18"/>
      <c r="J35" s="279"/>
    </row>
    <row r="36" spans="1:10" ht="12.95" customHeight="1">
      <c r="A36" s="12" t="s">
        <v>111</v>
      </c>
      <c r="B36" s="13" t="s">
        <v>112</v>
      </c>
      <c r="C36" s="11" t="s">
        <v>113</v>
      </c>
      <c r="D36" s="11" t="s">
        <v>34</v>
      </c>
      <c r="E36" s="14">
        <v>447500</v>
      </c>
      <c r="F36" s="15">
        <v>6151.56</v>
      </c>
      <c r="G36" s="16">
        <v>0.0016</v>
      </c>
      <c r="H36" s="17"/>
      <c r="I36" s="18"/>
      <c r="J36" s="279"/>
    </row>
    <row r="37" spans="1:10" ht="12.95" customHeight="1">
      <c r="A37" s="12" t="s">
        <v>114</v>
      </c>
      <c r="B37" s="13" t="s">
        <v>115</v>
      </c>
      <c r="C37" s="11" t="s">
        <v>116</v>
      </c>
      <c r="D37" s="11" t="s">
        <v>41</v>
      </c>
      <c r="E37" s="14">
        <v>393600</v>
      </c>
      <c r="F37" s="15">
        <v>4451.03</v>
      </c>
      <c r="G37" s="16">
        <v>0.0012</v>
      </c>
      <c r="H37" s="17"/>
      <c r="I37" s="18"/>
      <c r="J37" s="279"/>
    </row>
    <row r="38" spans="1:10" ht="12.95" customHeight="1">
      <c r="A38" s="12" t="s">
        <v>120</v>
      </c>
      <c r="B38" s="13" t="s">
        <v>121</v>
      </c>
      <c r="C38" s="11" t="s">
        <v>122</v>
      </c>
      <c r="D38" s="11" t="s">
        <v>27</v>
      </c>
      <c r="E38" s="14">
        <v>132600</v>
      </c>
      <c r="F38" s="15">
        <v>3551.23</v>
      </c>
      <c r="G38" s="16">
        <v>0.0009</v>
      </c>
      <c r="H38" s="17"/>
      <c r="I38" s="18"/>
      <c r="J38" s="279"/>
    </row>
    <row r="39" spans="1:10" ht="12.95" customHeight="1">
      <c r="A39" s="12" t="s">
        <v>123</v>
      </c>
      <c r="B39" s="13" t="s">
        <v>124</v>
      </c>
      <c r="C39" s="11" t="s">
        <v>125</v>
      </c>
      <c r="D39" s="11" t="s">
        <v>53</v>
      </c>
      <c r="E39" s="14">
        <v>430350</v>
      </c>
      <c r="F39" s="15">
        <v>2562.95</v>
      </c>
      <c r="G39" s="16">
        <v>0.0007</v>
      </c>
      <c r="H39" s="17"/>
      <c r="I39" s="18"/>
      <c r="J39" s="279"/>
    </row>
    <row r="40" spans="1:10" ht="12.95" customHeight="1">
      <c r="A40" s="12" t="s">
        <v>126</v>
      </c>
      <c r="B40" s="13" t="s">
        <v>127</v>
      </c>
      <c r="C40" s="11" t="s">
        <v>128</v>
      </c>
      <c r="D40" s="11" t="s">
        <v>41</v>
      </c>
      <c r="E40" s="14">
        <v>56525</v>
      </c>
      <c r="F40" s="15">
        <v>1866.6</v>
      </c>
      <c r="G40" s="16">
        <v>0.0005</v>
      </c>
      <c r="H40" s="17"/>
      <c r="I40" s="18"/>
      <c r="J40" s="279"/>
    </row>
    <row r="41" spans="1:10" ht="12.95" customHeight="1">
      <c r="A41" s="12" t="s">
        <v>129</v>
      </c>
      <c r="B41" s="13" t="s">
        <v>130</v>
      </c>
      <c r="C41" s="11" t="s">
        <v>131</v>
      </c>
      <c r="D41" s="11" t="s">
        <v>132</v>
      </c>
      <c r="E41" s="14">
        <v>1035000</v>
      </c>
      <c r="F41" s="15">
        <v>1732.59</v>
      </c>
      <c r="G41" s="16">
        <v>0.0005</v>
      </c>
      <c r="H41" s="17"/>
      <c r="I41" s="18"/>
      <c r="J41" s="279"/>
    </row>
    <row r="42" spans="1:10" ht="12.95" customHeight="1">
      <c r="A42" s="12" t="s">
        <v>133</v>
      </c>
      <c r="B42" s="13" t="s">
        <v>134</v>
      </c>
      <c r="C42" s="11" t="s">
        <v>135</v>
      </c>
      <c r="D42" s="11" t="s">
        <v>136</v>
      </c>
      <c r="E42" s="14">
        <v>58300</v>
      </c>
      <c r="F42" s="15">
        <v>379.65</v>
      </c>
      <c r="G42" s="16">
        <v>0.0001</v>
      </c>
      <c r="H42" s="17"/>
      <c r="I42" s="18"/>
      <c r="J42" s="279"/>
    </row>
    <row r="43" spans="1:10" ht="12.95" customHeight="1">
      <c r="A43" s="279"/>
      <c r="B43" s="10" t="s">
        <v>137</v>
      </c>
      <c r="C43" s="11"/>
      <c r="D43" s="11"/>
      <c r="E43" s="11"/>
      <c r="F43" s="19">
        <v>2610035.03</v>
      </c>
      <c r="G43" s="20">
        <v>0.6923</v>
      </c>
      <c r="H43" s="21"/>
      <c r="I43" s="22"/>
      <c r="J43" s="279"/>
    </row>
    <row r="44" spans="1:10" ht="12.95" customHeight="1">
      <c r="A44" s="279"/>
      <c r="B44" s="23" t="s">
        <v>138</v>
      </c>
      <c r="C44" s="2"/>
      <c r="D44" s="2"/>
      <c r="E44" s="2"/>
      <c r="F44" s="21" t="s">
        <v>139</v>
      </c>
      <c r="G44" s="21" t="s">
        <v>139</v>
      </c>
      <c r="H44" s="21"/>
      <c r="I44" s="22"/>
      <c r="J44" s="279"/>
    </row>
    <row r="45" spans="1:10" ht="12.95" customHeight="1">
      <c r="A45" s="279"/>
      <c r="B45" s="23" t="s">
        <v>137</v>
      </c>
      <c r="C45" s="2"/>
      <c r="D45" s="2"/>
      <c r="E45" s="2"/>
      <c r="F45" s="21" t="s">
        <v>139</v>
      </c>
      <c r="G45" s="21" t="s">
        <v>139</v>
      </c>
      <c r="H45" s="21"/>
      <c r="I45" s="22"/>
      <c r="J45" s="279"/>
    </row>
    <row r="46" spans="1:10" ht="12.95" customHeight="1">
      <c r="A46" s="279"/>
      <c r="B46" s="23" t="s">
        <v>140</v>
      </c>
      <c r="C46" s="24"/>
      <c r="D46" s="2"/>
      <c r="E46" s="24"/>
      <c r="F46" s="19">
        <v>2610035.03</v>
      </c>
      <c r="G46" s="20">
        <v>0.6923</v>
      </c>
      <c r="H46" s="21"/>
      <c r="I46" s="22"/>
      <c r="J46" s="279"/>
    </row>
    <row r="47" spans="1:10" ht="12.95" customHeight="1">
      <c r="A47" s="279"/>
      <c r="B47" s="10" t="s">
        <v>141</v>
      </c>
      <c r="C47" s="11"/>
      <c r="D47" s="11"/>
      <c r="E47" s="11"/>
      <c r="F47" s="11"/>
      <c r="G47" s="11"/>
      <c r="H47" s="283"/>
      <c r="I47" s="284"/>
      <c r="J47" s="279"/>
    </row>
    <row r="48" spans="1:10" ht="12.95" customHeight="1">
      <c r="A48" s="279"/>
      <c r="B48" s="10" t="s">
        <v>19</v>
      </c>
      <c r="C48" s="11"/>
      <c r="D48" s="11"/>
      <c r="E48" s="11"/>
      <c r="F48" s="279"/>
      <c r="G48" s="283"/>
      <c r="H48" s="283"/>
      <c r="I48" s="284"/>
      <c r="J48" s="279"/>
    </row>
    <row r="49" spans="1:10" ht="12.95" customHeight="1">
      <c r="A49" s="12" t="s">
        <v>142</v>
      </c>
      <c r="B49" s="13" t="s">
        <v>143</v>
      </c>
      <c r="C49" s="11" t="s">
        <v>144</v>
      </c>
      <c r="D49" s="199" t="s">
        <v>909</v>
      </c>
      <c r="E49" s="14">
        <v>732109</v>
      </c>
      <c r="F49" s="15">
        <v>201225.97</v>
      </c>
      <c r="G49" s="16">
        <v>0.0534</v>
      </c>
      <c r="H49" s="17"/>
      <c r="I49" s="18"/>
      <c r="J49" s="279"/>
    </row>
    <row r="50" spans="1:10" ht="12.95" customHeight="1">
      <c r="A50" s="12" t="s">
        <v>145</v>
      </c>
      <c r="B50" s="13" t="s">
        <v>146</v>
      </c>
      <c r="C50" s="11" t="s">
        <v>147</v>
      </c>
      <c r="D50" s="199" t="s">
        <v>909</v>
      </c>
      <c r="E50" s="14">
        <v>1869527</v>
      </c>
      <c r="F50" s="15">
        <v>182659.45</v>
      </c>
      <c r="G50" s="16">
        <v>0.0485</v>
      </c>
      <c r="H50" s="17"/>
      <c r="I50" s="18"/>
      <c r="J50" s="279"/>
    </row>
    <row r="51" spans="1:10" ht="12.95" customHeight="1">
      <c r="A51" s="12" t="s">
        <v>148</v>
      </c>
      <c r="B51" s="13" t="s">
        <v>149</v>
      </c>
      <c r="C51" s="11" t="s">
        <v>150</v>
      </c>
      <c r="D51" s="199" t="s">
        <v>910</v>
      </c>
      <c r="E51" s="14">
        <v>1359813</v>
      </c>
      <c r="F51" s="15">
        <v>142675.17</v>
      </c>
      <c r="G51" s="16">
        <v>0.0378</v>
      </c>
      <c r="H51" s="17"/>
      <c r="I51" s="18"/>
      <c r="J51" s="279"/>
    </row>
    <row r="52" spans="1:10" ht="12.95" customHeight="1">
      <c r="A52" s="12" t="s">
        <v>151</v>
      </c>
      <c r="B52" s="13" t="s">
        <v>152</v>
      </c>
      <c r="C52" s="11" t="s">
        <v>153</v>
      </c>
      <c r="D52" s="199" t="s">
        <v>909</v>
      </c>
      <c r="E52" s="14">
        <v>591056</v>
      </c>
      <c r="F52" s="15">
        <v>136506.07</v>
      </c>
      <c r="G52" s="16">
        <v>0.0362</v>
      </c>
      <c r="H52" s="17"/>
      <c r="I52" s="18"/>
      <c r="J52" s="279"/>
    </row>
    <row r="53" spans="1:10" ht="12.95" customHeight="1">
      <c r="A53" s="279"/>
      <c r="B53" s="10" t="s">
        <v>137</v>
      </c>
      <c r="C53" s="11"/>
      <c r="D53" s="11"/>
      <c r="E53" s="11"/>
      <c r="F53" s="19">
        <v>663066.66</v>
      </c>
      <c r="G53" s="20">
        <v>0.1759</v>
      </c>
      <c r="H53" s="21"/>
      <c r="I53" s="22"/>
      <c r="J53" s="279"/>
    </row>
    <row r="54" spans="1:10" ht="12.95" customHeight="1">
      <c r="A54" s="279"/>
      <c r="B54" s="23" t="s">
        <v>138</v>
      </c>
      <c r="C54" s="2"/>
      <c r="D54" s="2"/>
      <c r="E54" s="2"/>
      <c r="F54" s="21" t="s">
        <v>139</v>
      </c>
      <c r="G54" s="21" t="s">
        <v>139</v>
      </c>
      <c r="H54" s="21"/>
      <c r="I54" s="22"/>
      <c r="J54" s="279"/>
    </row>
    <row r="55" spans="1:10" ht="12.95" customHeight="1">
      <c r="A55" s="279"/>
      <c r="B55" s="23" t="s">
        <v>137</v>
      </c>
      <c r="C55" s="2"/>
      <c r="D55" s="2"/>
      <c r="E55" s="2"/>
      <c r="F55" s="21" t="s">
        <v>139</v>
      </c>
      <c r="G55" s="21" t="s">
        <v>139</v>
      </c>
      <c r="H55" s="21"/>
      <c r="I55" s="22"/>
      <c r="J55" s="279"/>
    </row>
    <row r="56" spans="1:10" ht="12.95" customHeight="1">
      <c r="A56" s="279"/>
      <c r="B56" s="23" t="s">
        <v>140</v>
      </c>
      <c r="C56" s="24"/>
      <c r="D56" s="2"/>
      <c r="E56" s="24"/>
      <c r="F56" s="19">
        <v>663066.66</v>
      </c>
      <c r="G56" s="20">
        <v>0.1759</v>
      </c>
      <c r="H56" s="21"/>
      <c r="I56" s="22"/>
      <c r="J56" s="279"/>
    </row>
    <row r="57" spans="1:10" ht="12.95" customHeight="1">
      <c r="A57" s="279"/>
      <c r="B57" s="10" t="s">
        <v>173</v>
      </c>
      <c r="C57" s="11"/>
      <c r="D57" s="11"/>
      <c r="E57" s="11"/>
      <c r="F57" s="11"/>
      <c r="G57" s="11"/>
      <c r="H57" s="283"/>
      <c r="I57" s="284"/>
      <c r="J57" s="279"/>
    </row>
    <row r="58" spans="1:10" ht="12.95" customHeight="1">
      <c r="A58" s="279"/>
      <c r="B58" s="10" t="s">
        <v>174</v>
      </c>
      <c r="C58" s="11"/>
      <c r="D58" s="11"/>
      <c r="E58" s="11"/>
      <c r="F58" s="279"/>
      <c r="G58" s="283"/>
      <c r="H58" s="283"/>
      <c r="I58" s="284"/>
      <c r="J58" s="279"/>
    </row>
    <row r="59" spans="1:10" ht="12.95" customHeight="1">
      <c r="A59" s="12" t="s">
        <v>175</v>
      </c>
      <c r="B59" s="13" t="s">
        <v>789</v>
      </c>
      <c r="C59" s="11" t="s">
        <v>176</v>
      </c>
      <c r="D59" s="199" t="s">
        <v>809</v>
      </c>
      <c r="E59" s="14">
        <v>500</v>
      </c>
      <c r="F59" s="15">
        <v>2428.11</v>
      </c>
      <c r="G59" s="16">
        <v>0.0006</v>
      </c>
      <c r="H59" s="25">
        <v>0.0711</v>
      </c>
      <c r="I59" s="18"/>
      <c r="J59" s="279"/>
    </row>
    <row r="60" spans="1:10" ht="12.95" customHeight="1">
      <c r="A60" s="12" t="s">
        <v>177</v>
      </c>
      <c r="B60" s="13" t="s">
        <v>790</v>
      </c>
      <c r="C60" s="11" t="s">
        <v>178</v>
      </c>
      <c r="D60" s="36" t="s">
        <v>346</v>
      </c>
      <c r="E60" s="14">
        <v>500</v>
      </c>
      <c r="F60" s="15">
        <v>2401.47</v>
      </c>
      <c r="G60" s="16">
        <v>0.0006</v>
      </c>
      <c r="H60" s="25">
        <v>0.072701</v>
      </c>
      <c r="I60" s="18"/>
      <c r="J60" s="279"/>
    </row>
    <row r="61" spans="1:10" ht="12.95" customHeight="1">
      <c r="A61" s="12" t="s">
        <v>179</v>
      </c>
      <c r="B61" s="13" t="s">
        <v>791</v>
      </c>
      <c r="C61" s="11" t="s">
        <v>180</v>
      </c>
      <c r="D61" s="36" t="s">
        <v>354</v>
      </c>
      <c r="E61" s="14">
        <v>500</v>
      </c>
      <c r="F61" s="15">
        <v>2349.67</v>
      </c>
      <c r="G61" s="16">
        <v>0.0006</v>
      </c>
      <c r="H61" s="25">
        <v>0.07275</v>
      </c>
      <c r="I61" s="18"/>
      <c r="J61" s="279"/>
    </row>
    <row r="62" spans="1:10" ht="12.95" customHeight="1">
      <c r="A62" s="12" t="s">
        <v>181</v>
      </c>
      <c r="B62" s="13" t="s">
        <v>792</v>
      </c>
      <c r="C62" s="11" t="s">
        <v>182</v>
      </c>
      <c r="D62" s="36" t="s">
        <v>346</v>
      </c>
      <c r="E62" s="14">
        <v>500</v>
      </c>
      <c r="F62" s="15">
        <v>2347.63</v>
      </c>
      <c r="G62" s="16">
        <v>0.0006</v>
      </c>
      <c r="H62" s="25">
        <v>0.0738</v>
      </c>
      <c r="I62" s="18"/>
      <c r="J62" s="279"/>
    </row>
    <row r="63" spans="1:10" ht="12.95" customHeight="1">
      <c r="A63" s="12" t="s">
        <v>183</v>
      </c>
      <c r="B63" s="13" t="s">
        <v>793</v>
      </c>
      <c r="C63" s="11" t="s">
        <v>184</v>
      </c>
      <c r="D63" s="36" t="s">
        <v>346</v>
      </c>
      <c r="E63" s="14">
        <v>500</v>
      </c>
      <c r="F63" s="15">
        <v>2346.14</v>
      </c>
      <c r="G63" s="16">
        <v>0.0006</v>
      </c>
      <c r="H63" s="25">
        <v>0.073425</v>
      </c>
      <c r="I63" s="18"/>
      <c r="J63" s="279"/>
    </row>
    <row r="64" spans="1:10" ht="12.95" customHeight="1">
      <c r="A64" s="12" t="s">
        <v>185</v>
      </c>
      <c r="B64" s="13" t="s">
        <v>794</v>
      </c>
      <c r="C64" s="11" t="s">
        <v>186</v>
      </c>
      <c r="D64" s="36" t="s">
        <v>351</v>
      </c>
      <c r="E64" s="14">
        <v>500</v>
      </c>
      <c r="F64" s="15">
        <v>2337.12</v>
      </c>
      <c r="G64" s="16">
        <v>0.0006</v>
      </c>
      <c r="H64" s="25">
        <v>0.0731</v>
      </c>
      <c r="I64" s="18"/>
      <c r="J64" s="279"/>
    </row>
    <row r="65" spans="1:10" ht="12.95" customHeight="1">
      <c r="A65" s="279"/>
      <c r="B65" s="10" t="s">
        <v>137</v>
      </c>
      <c r="C65" s="11"/>
      <c r="D65" s="11"/>
      <c r="E65" s="11"/>
      <c r="F65" s="19">
        <v>14210.14</v>
      </c>
      <c r="G65" s="20">
        <v>0.0036</v>
      </c>
      <c r="H65" s="21"/>
      <c r="I65" s="22"/>
      <c r="J65" s="279"/>
    </row>
    <row r="66" spans="1:10" ht="12.95" customHeight="1">
      <c r="A66" s="279"/>
      <c r="B66" s="10" t="s">
        <v>187</v>
      </c>
      <c r="C66" s="11"/>
      <c r="D66" s="11"/>
      <c r="E66" s="11"/>
      <c r="F66" s="279"/>
      <c r="G66" s="283"/>
      <c r="H66" s="283"/>
      <c r="I66" s="284"/>
      <c r="J66" s="279"/>
    </row>
    <row r="67" spans="1:10" ht="12.95" customHeight="1">
      <c r="A67" s="12" t="s">
        <v>188</v>
      </c>
      <c r="B67" s="13" t="s">
        <v>795</v>
      </c>
      <c r="C67" s="11" t="s">
        <v>189</v>
      </c>
      <c r="D67" s="36" t="s">
        <v>346</v>
      </c>
      <c r="E67" s="14">
        <v>500</v>
      </c>
      <c r="F67" s="15">
        <v>2352.17</v>
      </c>
      <c r="G67" s="16">
        <v>0.0006</v>
      </c>
      <c r="H67" s="25">
        <v>0.0775</v>
      </c>
      <c r="I67" s="18"/>
      <c r="J67" s="279"/>
    </row>
    <row r="68" spans="1:10" ht="12.95" customHeight="1">
      <c r="A68" s="279"/>
      <c r="B68" s="10" t="s">
        <v>137</v>
      </c>
      <c r="C68" s="11"/>
      <c r="D68" s="11"/>
      <c r="E68" s="11"/>
      <c r="F68" s="19">
        <v>2352.17</v>
      </c>
      <c r="G68" s="20">
        <v>0.0006</v>
      </c>
      <c r="H68" s="21"/>
      <c r="I68" s="22"/>
      <c r="J68" s="279"/>
    </row>
    <row r="69" spans="1:10" ht="12.95" customHeight="1">
      <c r="A69" s="279"/>
      <c r="B69" s="23" t="s">
        <v>140</v>
      </c>
      <c r="C69" s="24"/>
      <c r="D69" s="2"/>
      <c r="E69" s="24"/>
      <c r="F69" s="19">
        <v>16562.31</v>
      </c>
      <c r="G69" s="20">
        <v>0.0042</v>
      </c>
      <c r="H69" s="21"/>
      <c r="I69" s="22"/>
      <c r="J69" s="279"/>
    </row>
    <row r="70" spans="1:10" ht="12.95" customHeight="1">
      <c r="A70" s="279"/>
      <c r="B70" s="10" t="s">
        <v>190</v>
      </c>
      <c r="C70" s="11"/>
      <c r="D70" s="11"/>
      <c r="E70" s="11"/>
      <c r="F70" s="11"/>
      <c r="G70" s="11"/>
      <c r="H70" s="283"/>
      <c r="I70" s="284"/>
      <c r="J70" s="279"/>
    </row>
    <row r="71" spans="1:10" ht="12.95" customHeight="1">
      <c r="A71" s="279"/>
      <c r="B71" s="10" t="s">
        <v>191</v>
      </c>
      <c r="C71" s="11"/>
      <c r="D71" s="26" t="s">
        <v>192</v>
      </c>
      <c r="E71" s="11"/>
      <c r="F71" s="279"/>
      <c r="G71" s="283"/>
      <c r="H71" s="283"/>
      <c r="I71" s="284"/>
      <c r="J71" s="279"/>
    </row>
    <row r="72" spans="1:10" ht="12.95" customHeight="1">
      <c r="A72" s="12" t="s">
        <v>193</v>
      </c>
      <c r="B72" s="13" t="s">
        <v>194</v>
      </c>
      <c r="C72" s="11"/>
      <c r="D72" s="27" t="s">
        <v>195</v>
      </c>
      <c r="E72" s="286"/>
      <c r="F72" s="15">
        <v>4950</v>
      </c>
      <c r="G72" s="16">
        <v>0.0013</v>
      </c>
      <c r="H72" s="25">
        <v>0.0502122962</v>
      </c>
      <c r="I72" s="18"/>
      <c r="J72" s="279"/>
    </row>
    <row r="73" spans="1:10" ht="12.95" customHeight="1">
      <c r="A73" s="12" t="s">
        <v>196</v>
      </c>
      <c r="B73" s="13" t="s">
        <v>197</v>
      </c>
      <c r="C73" s="11"/>
      <c r="D73" s="27" t="s">
        <v>195</v>
      </c>
      <c r="E73" s="286"/>
      <c r="F73" s="15">
        <v>2475</v>
      </c>
      <c r="G73" s="16">
        <v>0.0007</v>
      </c>
      <c r="H73" s="25">
        <v>0.04668040891</v>
      </c>
      <c r="I73" s="18"/>
      <c r="J73" s="279"/>
    </row>
    <row r="74" spans="1:10" ht="12.95" customHeight="1">
      <c r="A74" s="12" t="s">
        <v>198</v>
      </c>
      <c r="B74" s="13" t="s">
        <v>199</v>
      </c>
      <c r="C74" s="11"/>
      <c r="D74" s="27" t="s">
        <v>195</v>
      </c>
      <c r="E74" s="286"/>
      <c r="F74" s="15">
        <v>2475</v>
      </c>
      <c r="G74" s="16">
        <v>0.0007</v>
      </c>
      <c r="H74" s="25">
        <v>0.0502122962</v>
      </c>
      <c r="I74" s="18"/>
      <c r="J74" s="279"/>
    </row>
    <row r="75" spans="1:10" ht="12.95" customHeight="1">
      <c r="A75" s="12" t="s">
        <v>200</v>
      </c>
      <c r="B75" s="13" t="s">
        <v>201</v>
      </c>
      <c r="C75" s="11"/>
      <c r="D75" s="27" t="s">
        <v>195</v>
      </c>
      <c r="E75" s="286"/>
      <c r="F75" s="15">
        <v>2475</v>
      </c>
      <c r="G75" s="16">
        <v>0.0007</v>
      </c>
      <c r="H75" s="25">
        <v>0.04668040891</v>
      </c>
      <c r="I75" s="18"/>
      <c r="J75" s="279"/>
    </row>
    <row r="76" spans="1:10" ht="12.95" customHeight="1">
      <c r="A76" s="12" t="s">
        <v>202</v>
      </c>
      <c r="B76" s="13" t="s">
        <v>203</v>
      </c>
      <c r="C76" s="11"/>
      <c r="D76" s="27" t="s">
        <v>195</v>
      </c>
      <c r="E76" s="286"/>
      <c r="F76" s="15">
        <v>2475</v>
      </c>
      <c r="G76" s="16">
        <v>0.0007</v>
      </c>
      <c r="H76" s="25">
        <v>0.0502122962</v>
      </c>
      <c r="I76" s="18"/>
      <c r="J76" s="279"/>
    </row>
    <row r="77" spans="1:10" ht="12.95" customHeight="1">
      <c r="A77" s="12" t="s">
        <v>204</v>
      </c>
      <c r="B77" s="13" t="s">
        <v>205</v>
      </c>
      <c r="C77" s="11"/>
      <c r="D77" s="27" t="s">
        <v>195</v>
      </c>
      <c r="E77" s="286"/>
      <c r="F77" s="15">
        <v>2475</v>
      </c>
      <c r="G77" s="16">
        <v>0.0007</v>
      </c>
      <c r="H77" s="25">
        <v>0.04668040891</v>
      </c>
      <c r="I77" s="18"/>
      <c r="J77" s="279"/>
    </row>
    <row r="78" spans="1:10" ht="12.95" customHeight="1">
      <c r="A78" s="12" t="s">
        <v>206</v>
      </c>
      <c r="B78" s="13" t="s">
        <v>207</v>
      </c>
      <c r="C78" s="11"/>
      <c r="D78" s="27" t="s">
        <v>195</v>
      </c>
      <c r="E78" s="286"/>
      <c r="F78" s="15">
        <v>491</v>
      </c>
      <c r="G78" s="16">
        <v>0.0001</v>
      </c>
      <c r="H78" s="25">
        <v>0.03750926156</v>
      </c>
      <c r="I78" s="18"/>
      <c r="J78" s="279"/>
    </row>
    <row r="79" spans="1:10" ht="12.95" customHeight="1">
      <c r="A79" s="12" t="s">
        <v>208</v>
      </c>
      <c r="B79" s="13" t="s">
        <v>209</v>
      </c>
      <c r="C79" s="11"/>
      <c r="D79" s="27" t="s">
        <v>195</v>
      </c>
      <c r="E79" s="286"/>
      <c r="F79" s="15">
        <v>491</v>
      </c>
      <c r="G79" s="16">
        <v>0.0001</v>
      </c>
      <c r="H79" s="25">
        <v>0.03750926156</v>
      </c>
      <c r="I79" s="18"/>
      <c r="J79" s="279"/>
    </row>
    <row r="80" spans="1:10" ht="12.95" customHeight="1">
      <c r="A80" s="12" t="s">
        <v>210</v>
      </c>
      <c r="B80" s="13" t="s">
        <v>211</v>
      </c>
      <c r="C80" s="11"/>
      <c r="D80" s="27" t="s">
        <v>195</v>
      </c>
      <c r="E80" s="286"/>
      <c r="F80" s="15">
        <v>491</v>
      </c>
      <c r="G80" s="16">
        <v>0.0001</v>
      </c>
      <c r="H80" s="25">
        <v>0.0365</v>
      </c>
      <c r="I80" s="18"/>
      <c r="J80" s="279"/>
    </row>
    <row r="81" spans="1:10" ht="12.95" customHeight="1">
      <c r="A81" s="12" t="s">
        <v>212</v>
      </c>
      <c r="B81" s="13" t="s">
        <v>213</v>
      </c>
      <c r="C81" s="11"/>
      <c r="D81" s="27" t="s">
        <v>195</v>
      </c>
      <c r="E81" s="286"/>
      <c r="F81" s="15">
        <v>491</v>
      </c>
      <c r="G81" s="16">
        <v>0.0001</v>
      </c>
      <c r="H81" s="25">
        <v>0.0365</v>
      </c>
      <c r="I81" s="18"/>
      <c r="J81" s="279"/>
    </row>
    <row r="82" spans="1:10" ht="12.95" customHeight="1">
      <c r="A82" s="12" t="s">
        <v>214</v>
      </c>
      <c r="B82" s="13" t="s">
        <v>215</v>
      </c>
      <c r="C82" s="11"/>
      <c r="D82" s="27" t="s">
        <v>195</v>
      </c>
      <c r="E82" s="286"/>
      <c r="F82" s="15">
        <v>491</v>
      </c>
      <c r="G82" s="16">
        <v>0.0001</v>
      </c>
      <c r="H82" s="25">
        <v>0.03750926156</v>
      </c>
      <c r="I82" s="18"/>
      <c r="J82" s="279"/>
    </row>
    <row r="83" spans="1:10" ht="12.95" customHeight="1">
      <c r="A83" s="12" t="s">
        <v>216</v>
      </c>
      <c r="B83" s="13" t="s">
        <v>217</v>
      </c>
      <c r="C83" s="11"/>
      <c r="D83" s="27" t="s">
        <v>195</v>
      </c>
      <c r="E83" s="286"/>
      <c r="F83" s="15">
        <v>491</v>
      </c>
      <c r="G83" s="16">
        <v>0.0001</v>
      </c>
      <c r="H83" s="25">
        <v>0.04668040891</v>
      </c>
      <c r="I83" s="18"/>
      <c r="J83" s="279"/>
    </row>
    <row r="84" spans="1:10" ht="12.95" customHeight="1">
      <c r="A84" s="12" t="s">
        <v>218</v>
      </c>
      <c r="B84" s="13" t="s">
        <v>219</v>
      </c>
      <c r="C84" s="11"/>
      <c r="D84" s="27" t="s">
        <v>195</v>
      </c>
      <c r="E84" s="286"/>
      <c r="F84" s="15">
        <v>491</v>
      </c>
      <c r="G84" s="16">
        <v>0.0001</v>
      </c>
      <c r="H84" s="25">
        <v>0.04668040891</v>
      </c>
      <c r="I84" s="18"/>
      <c r="J84" s="279"/>
    </row>
    <row r="85" spans="1:10" ht="12.95" customHeight="1">
      <c r="A85" s="12" t="s">
        <v>220</v>
      </c>
      <c r="B85" s="13" t="s">
        <v>221</v>
      </c>
      <c r="C85" s="11"/>
      <c r="D85" s="27" t="s">
        <v>222</v>
      </c>
      <c r="E85" s="286"/>
      <c r="F85" s="15">
        <v>491</v>
      </c>
      <c r="G85" s="16">
        <v>0.0001</v>
      </c>
      <c r="H85" s="25">
        <v>0.04986338798</v>
      </c>
      <c r="I85" s="18"/>
      <c r="J85" s="279"/>
    </row>
    <row r="86" spans="1:10" ht="12.95" customHeight="1">
      <c r="A86" s="12" t="s">
        <v>223</v>
      </c>
      <c r="B86" s="13" t="s">
        <v>224</v>
      </c>
      <c r="C86" s="11"/>
      <c r="D86" s="27" t="s">
        <v>222</v>
      </c>
      <c r="E86" s="286"/>
      <c r="F86" s="15">
        <v>491</v>
      </c>
      <c r="G86" s="16">
        <v>0.0001</v>
      </c>
      <c r="H86" s="25">
        <v>0.04986338798</v>
      </c>
      <c r="I86" s="18"/>
      <c r="J86" s="279"/>
    </row>
    <row r="87" spans="1:10" ht="12.95" customHeight="1">
      <c r="A87" s="12" t="s">
        <v>225</v>
      </c>
      <c r="B87" s="13" t="s">
        <v>226</v>
      </c>
      <c r="C87" s="11"/>
      <c r="D87" s="27" t="s">
        <v>222</v>
      </c>
      <c r="E87" s="286"/>
      <c r="F87" s="15">
        <v>491</v>
      </c>
      <c r="G87" s="16">
        <v>0.0001</v>
      </c>
      <c r="H87" s="25">
        <v>0.04986338798</v>
      </c>
      <c r="I87" s="18"/>
      <c r="J87" s="279"/>
    </row>
    <row r="88" spans="1:10" ht="12.95" customHeight="1">
      <c r="A88" s="12" t="s">
        <v>227</v>
      </c>
      <c r="B88" s="13" t="s">
        <v>228</v>
      </c>
      <c r="C88" s="11"/>
      <c r="D88" s="27" t="s">
        <v>229</v>
      </c>
      <c r="E88" s="286"/>
      <c r="F88" s="15">
        <v>491</v>
      </c>
      <c r="G88" s="16">
        <v>0.0001</v>
      </c>
      <c r="H88" s="25">
        <v>0.04719338043</v>
      </c>
      <c r="I88" s="18"/>
      <c r="J88" s="279"/>
    </row>
    <row r="89" spans="1:10" ht="12.95" customHeight="1">
      <c r="A89" s="12" t="s">
        <v>230</v>
      </c>
      <c r="B89" s="13" t="s">
        <v>231</v>
      </c>
      <c r="C89" s="11"/>
      <c r="D89" s="27" t="s">
        <v>229</v>
      </c>
      <c r="E89" s="286"/>
      <c r="F89" s="15">
        <v>491</v>
      </c>
      <c r="G89" s="16">
        <v>0.0001</v>
      </c>
      <c r="H89" s="25">
        <v>0.04668040891</v>
      </c>
      <c r="I89" s="18"/>
      <c r="J89" s="279"/>
    </row>
    <row r="90" spans="1:10" ht="12.95" customHeight="1">
      <c r="A90" s="12" t="s">
        <v>232</v>
      </c>
      <c r="B90" s="13" t="s">
        <v>233</v>
      </c>
      <c r="C90" s="11"/>
      <c r="D90" s="27" t="s">
        <v>234</v>
      </c>
      <c r="E90" s="286"/>
      <c r="F90" s="15">
        <v>491</v>
      </c>
      <c r="G90" s="16">
        <v>0.0001</v>
      </c>
      <c r="H90" s="25">
        <v>0.0476722359</v>
      </c>
      <c r="I90" s="18"/>
      <c r="J90" s="279"/>
    </row>
    <row r="91" spans="1:10" ht="12.95" customHeight="1">
      <c r="A91" s="12" t="s">
        <v>235</v>
      </c>
      <c r="B91" s="13" t="s">
        <v>236</v>
      </c>
      <c r="C91" s="11"/>
      <c r="D91" s="27" t="s">
        <v>195</v>
      </c>
      <c r="E91" s="286"/>
      <c r="F91" s="15">
        <v>100</v>
      </c>
      <c r="G91" s="17" t="s">
        <v>237</v>
      </c>
      <c r="H91" s="25">
        <v>0.05863155915</v>
      </c>
      <c r="I91" s="18"/>
      <c r="J91" s="279"/>
    </row>
    <row r="92" spans="1:10" ht="12.95" customHeight="1">
      <c r="A92" s="279"/>
      <c r="B92" s="10" t="s">
        <v>137</v>
      </c>
      <c r="C92" s="11"/>
      <c r="D92" s="11"/>
      <c r="E92" s="11"/>
      <c r="F92" s="19">
        <v>23808</v>
      </c>
      <c r="G92" s="20">
        <v>0.0061</v>
      </c>
      <c r="H92" s="21"/>
      <c r="I92" s="22"/>
      <c r="J92" s="279"/>
    </row>
    <row r="93" spans="1:10" ht="12.95" customHeight="1">
      <c r="A93" s="279"/>
      <c r="B93" s="23" t="s">
        <v>140</v>
      </c>
      <c r="C93" s="24"/>
      <c r="D93" s="2"/>
      <c r="E93" s="24"/>
      <c r="F93" s="19">
        <v>23808</v>
      </c>
      <c r="G93" s="20">
        <v>0.0061</v>
      </c>
      <c r="H93" s="21"/>
      <c r="I93" s="22"/>
      <c r="J93" s="279"/>
    </row>
    <row r="94" spans="1:10" ht="12.95" customHeight="1">
      <c r="A94" s="279"/>
      <c r="B94" s="10" t="s">
        <v>238</v>
      </c>
      <c r="C94" s="11"/>
      <c r="D94" s="11"/>
      <c r="E94" s="11"/>
      <c r="F94" s="11"/>
      <c r="G94" s="11"/>
      <c r="H94" s="283"/>
      <c r="I94" s="284"/>
      <c r="J94" s="279"/>
    </row>
    <row r="95" spans="1:10" ht="12.95" customHeight="1">
      <c r="A95" s="12" t="s">
        <v>239</v>
      </c>
      <c r="B95" s="13" t="s">
        <v>240</v>
      </c>
      <c r="C95" s="11"/>
      <c r="D95" s="11"/>
      <c r="E95" s="14"/>
      <c r="F95" s="15">
        <v>445165.57</v>
      </c>
      <c r="G95" s="16">
        <v>0.1181</v>
      </c>
      <c r="H95" s="25">
        <v>0.06740940656569042</v>
      </c>
      <c r="I95" s="18"/>
      <c r="J95" s="279"/>
    </row>
    <row r="96" spans="1:10" ht="12.95" customHeight="1">
      <c r="A96" s="279"/>
      <c r="B96" s="10" t="s">
        <v>137</v>
      </c>
      <c r="C96" s="11"/>
      <c r="D96" s="11"/>
      <c r="E96" s="11"/>
      <c r="F96" s="19">
        <v>445165.57</v>
      </c>
      <c r="G96" s="20">
        <v>0.1181</v>
      </c>
      <c r="H96" s="21"/>
      <c r="I96" s="22"/>
      <c r="J96" s="279"/>
    </row>
    <row r="97" spans="1:10" ht="12.95" customHeight="1">
      <c r="A97" s="279"/>
      <c r="B97" s="23" t="s">
        <v>140</v>
      </c>
      <c r="C97" s="24"/>
      <c r="D97" s="2"/>
      <c r="E97" s="24"/>
      <c r="F97" s="19">
        <v>445165.57</v>
      </c>
      <c r="G97" s="20">
        <v>0.1181</v>
      </c>
      <c r="H97" s="21"/>
      <c r="I97" s="22"/>
      <c r="J97" s="279"/>
    </row>
    <row r="98" spans="1:10" ht="12.95" customHeight="1">
      <c r="A98" s="279"/>
      <c r="B98" s="23" t="s">
        <v>241</v>
      </c>
      <c r="C98" s="11"/>
      <c r="D98" s="2"/>
      <c r="E98" s="11"/>
      <c r="F98" s="28">
        <f>553874.83+F118</f>
        <v>11264.28999999992</v>
      </c>
      <c r="G98" s="20">
        <f>14.73%+G118</f>
        <v>0.003367210075717275</v>
      </c>
      <c r="H98" s="21"/>
      <c r="I98" s="22"/>
      <c r="J98" s="279"/>
    </row>
    <row r="99" spans="1:10" ht="12.95" customHeight="1" thickBot="1">
      <c r="A99" s="279"/>
      <c r="B99" s="29" t="s">
        <v>242</v>
      </c>
      <c r="C99" s="30"/>
      <c r="D99" s="30"/>
      <c r="E99" s="30"/>
      <c r="F99" s="31">
        <v>3769901.86</v>
      </c>
      <c r="G99" s="32">
        <v>1</v>
      </c>
      <c r="H99" s="33"/>
      <c r="I99" s="34"/>
      <c r="J99" s="279"/>
    </row>
    <row r="100" spans="1:10" ht="12.95" customHeight="1">
      <c r="A100" s="279"/>
      <c r="B100" s="5"/>
      <c r="C100" s="279"/>
      <c r="D100" s="287"/>
      <c r="E100" s="279"/>
      <c r="F100" s="279"/>
      <c r="G100" s="279"/>
      <c r="H100" s="279"/>
      <c r="I100" s="279"/>
      <c r="J100" s="279"/>
    </row>
    <row r="101" spans="1:10" ht="12.95" customHeight="1" thickBot="1">
      <c r="A101" s="279"/>
      <c r="B101" s="198" t="s">
        <v>804</v>
      </c>
      <c r="C101" s="279"/>
      <c r="D101" s="279"/>
      <c r="E101" s="279"/>
      <c r="F101" s="287"/>
      <c r="G101" s="279"/>
      <c r="H101" s="279"/>
      <c r="I101" s="287"/>
      <c r="J101" s="288"/>
    </row>
    <row r="102" spans="1:10" ht="24.75" thickBot="1">
      <c r="A102" s="279"/>
      <c r="B102" s="190" t="s">
        <v>9</v>
      </c>
      <c r="C102" s="191"/>
      <c r="D102" s="192" t="s">
        <v>291</v>
      </c>
      <c r="E102" s="192" t="s">
        <v>12</v>
      </c>
      <c r="F102" s="193" t="s">
        <v>801</v>
      </c>
      <c r="G102" s="192" t="s">
        <v>802</v>
      </c>
      <c r="H102" s="194" t="s">
        <v>803</v>
      </c>
      <c r="I102" s="289"/>
      <c r="J102" s="288"/>
    </row>
    <row r="103" spans="1:10" ht="12.95" customHeight="1">
      <c r="A103" s="279"/>
      <c r="B103" s="10" t="s">
        <v>154</v>
      </c>
      <c r="C103" s="11"/>
      <c r="D103" s="11"/>
      <c r="E103" s="11"/>
      <c r="F103" s="279"/>
      <c r="G103" s="283"/>
      <c r="H103" s="290"/>
      <c r="I103" s="289"/>
      <c r="J103" s="288"/>
    </row>
    <row r="104" spans="1:10" ht="12.95" customHeight="1">
      <c r="A104" s="12" t="s">
        <v>155</v>
      </c>
      <c r="B104" s="13" t="s">
        <v>172</v>
      </c>
      <c r="C104" s="252"/>
      <c r="D104" s="251" t="s">
        <v>296</v>
      </c>
      <c r="E104" s="254">
        <v>-461250</v>
      </c>
      <c r="F104" s="255">
        <v>-33268.35</v>
      </c>
      <c r="G104" s="256">
        <v>-0.0088</v>
      </c>
      <c r="H104" s="253"/>
      <c r="I104" s="195"/>
      <c r="J104" s="288"/>
    </row>
    <row r="105" spans="1:10" ht="12.95" customHeight="1">
      <c r="A105" s="12" t="s">
        <v>157</v>
      </c>
      <c r="B105" s="13" t="s">
        <v>170</v>
      </c>
      <c r="C105" s="252"/>
      <c r="D105" s="251" t="s">
        <v>296</v>
      </c>
      <c r="E105" s="254">
        <v>-1273000</v>
      </c>
      <c r="F105" s="255">
        <v>-32648.63</v>
      </c>
      <c r="G105" s="256">
        <v>-0.0087</v>
      </c>
      <c r="H105" s="253"/>
      <c r="I105" s="195"/>
      <c r="J105" s="288"/>
    </row>
    <row r="106" spans="1:10" ht="12.95" customHeight="1">
      <c r="A106" s="12" t="s">
        <v>159</v>
      </c>
      <c r="B106" s="13" t="s">
        <v>168</v>
      </c>
      <c r="C106" s="252"/>
      <c r="D106" s="251" t="s">
        <v>296</v>
      </c>
      <c r="E106" s="254">
        <v>-447500</v>
      </c>
      <c r="F106" s="255">
        <v>-6181.09</v>
      </c>
      <c r="G106" s="256">
        <v>-0.0016</v>
      </c>
      <c r="H106" s="253"/>
      <c r="I106" s="195"/>
      <c r="J106" s="288"/>
    </row>
    <row r="107" spans="1:10" ht="12.95" customHeight="1">
      <c r="A107" s="12" t="s">
        <v>161</v>
      </c>
      <c r="B107" s="13" t="s">
        <v>166</v>
      </c>
      <c r="C107" s="252"/>
      <c r="D107" s="251" t="s">
        <v>296</v>
      </c>
      <c r="E107" s="254">
        <v>-393600</v>
      </c>
      <c r="F107" s="255">
        <v>-4478.38</v>
      </c>
      <c r="G107" s="256">
        <v>-0.0012</v>
      </c>
      <c r="H107" s="253"/>
      <c r="I107" s="195"/>
      <c r="J107" s="288"/>
    </row>
    <row r="108" spans="1:10" ht="12.95" customHeight="1">
      <c r="A108" s="12" t="s">
        <v>163</v>
      </c>
      <c r="B108" s="13" t="s">
        <v>164</v>
      </c>
      <c r="C108" s="252"/>
      <c r="D108" s="251" t="s">
        <v>296</v>
      </c>
      <c r="E108" s="254">
        <v>-132600</v>
      </c>
      <c r="F108" s="255">
        <v>-3573.5</v>
      </c>
      <c r="G108" s="256">
        <v>-0.0009</v>
      </c>
      <c r="H108" s="253"/>
      <c r="I108" s="195"/>
      <c r="J108" s="288"/>
    </row>
    <row r="109" spans="1:10" ht="12.95" customHeight="1">
      <c r="A109" s="12" t="s">
        <v>165</v>
      </c>
      <c r="B109" s="13" t="s">
        <v>162</v>
      </c>
      <c r="C109" s="252"/>
      <c r="D109" s="251" t="s">
        <v>296</v>
      </c>
      <c r="E109" s="254">
        <v>-430350</v>
      </c>
      <c r="F109" s="255">
        <v>-2575.21</v>
      </c>
      <c r="G109" s="256">
        <v>-0.0007</v>
      </c>
      <c r="H109" s="253"/>
      <c r="I109" s="195"/>
      <c r="J109" s="288"/>
    </row>
    <row r="110" spans="1:10" ht="12.95" customHeight="1">
      <c r="A110" s="12" t="s">
        <v>167</v>
      </c>
      <c r="B110" s="13" t="s">
        <v>158</v>
      </c>
      <c r="C110" s="252"/>
      <c r="D110" s="251" t="s">
        <v>296</v>
      </c>
      <c r="E110" s="254">
        <v>-1035000</v>
      </c>
      <c r="F110" s="255">
        <v>-1716.03</v>
      </c>
      <c r="G110" s="256">
        <v>-0.0005</v>
      </c>
      <c r="H110" s="253"/>
      <c r="I110" s="195"/>
      <c r="J110" s="288"/>
    </row>
    <row r="111" spans="1:10" ht="12.95" customHeight="1">
      <c r="A111" s="12" t="s">
        <v>169</v>
      </c>
      <c r="B111" s="13" t="s">
        <v>160</v>
      </c>
      <c r="C111" s="252"/>
      <c r="D111" s="251" t="s">
        <v>296</v>
      </c>
      <c r="E111" s="254">
        <v>-56525</v>
      </c>
      <c r="F111" s="255">
        <v>-1884.54</v>
      </c>
      <c r="G111" s="256">
        <v>-0.0005</v>
      </c>
      <c r="H111" s="253"/>
      <c r="I111" s="195"/>
      <c r="J111" s="288"/>
    </row>
    <row r="112" spans="1:10" ht="12.95" customHeight="1" thickBot="1">
      <c r="A112" s="12" t="s">
        <v>171</v>
      </c>
      <c r="B112" s="13" t="s">
        <v>156</v>
      </c>
      <c r="C112" s="252"/>
      <c r="D112" s="258" t="s">
        <v>296</v>
      </c>
      <c r="E112" s="259">
        <v>-58300</v>
      </c>
      <c r="F112" s="260">
        <v>-380.06</v>
      </c>
      <c r="G112" s="261">
        <v>-0.0001</v>
      </c>
      <c r="H112" s="253"/>
      <c r="I112" s="195"/>
      <c r="J112" s="288"/>
    </row>
    <row r="113" spans="1:10" ht="12.95" customHeight="1" thickBot="1">
      <c r="A113" s="279"/>
      <c r="B113" s="10" t="s">
        <v>137</v>
      </c>
      <c r="C113" s="252"/>
      <c r="D113" s="263"/>
      <c r="E113" s="264"/>
      <c r="F113" s="265">
        <v>-86705.79</v>
      </c>
      <c r="G113" s="266">
        <v>-0.023</v>
      </c>
      <c r="H113" s="267"/>
      <c r="I113" s="257"/>
      <c r="J113" s="288"/>
    </row>
    <row r="114" spans="1:10" s="216" customFormat="1" ht="12.95" customHeight="1">
      <c r="A114" s="291"/>
      <c r="B114" s="35" t="s">
        <v>264</v>
      </c>
      <c r="C114" s="36"/>
      <c r="D114" s="36"/>
      <c r="E114" s="36"/>
      <c r="F114" s="269"/>
      <c r="G114" s="270"/>
      <c r="H114" s="262"/>
      <c r="I114" s="197"/>
      <c r="J114" s="292"/>
    </row>
    <row r="115" spans="1:10" s="216" customFormat="1" ht="12.95" customHeight="1">
      <c r="A115" s="291"/>
      <c r="B115" s="37" t="s">
        <v>266</v>
      </c>
      <c r="C115" s="268"/>
      <c r="D115" s="466"/>
      <c r="E115" s="467">
        <v>-25000000</v>
      </c>
      <c r="F115" s="468">
        <v>-20536.25</v>
      </c>
      <c r="G115" s="469">
        <v>-0.005447422969562286</v>
      </c>
      <c r="H115" s="470"/>
      <c r="I115" s="197"/>
      <c r="J115" s="292"/>
    </row>
    <row r="116" spans="1:10" s="216" customFormat="1" ht="12.95" customHeight="1">
      <c r="A116" s="291"/>
      <c r="B116" s="471" t="s">
        <v>265</v>
      </c>
      <c r="C116" s="472"/>
      <c r="D116" s="271"/>
      <c r="E116" s="272">
        <v>-530000000</v>
      </c>
      <c r="F116" s="273">
        <v>-435368.5</v>
      </c>
      <c r="G116" s="274">
        <v>-0.11548536695472046</v>
      </c>
      <c r="H116" s="473"/>
      <c r="I116" s="197"/>
      <c r="J116" s="292"/>
    </row>
    <row r="117" spans="1:10" s="216" customFormat="1" ht="12.95" customHeight="1">
      <c r="A117" s="291"/>
      <c r="B117" s="38" t="s">
        <v>137</v>
      </c>
      <c r="C117" s="268"/>
      <c r="D117" s="271"/>
      <c r="E117" s="271"/>
      <c r="F117" s="275">
        <f>SUM(F115:F116)</f>
        <v>-455904.75</v>
      </c>
      <c r="G117" s="276">
        <f>SUM(G115:G116)</f>
        <v>-0.12093278992428275</v>
      </c>
      <c r="H117" s="474"/>
      <c r="I117" s="197"/>
      <c r="J117" s="292"/>
    </row>
    <row r="118" spans="1:10" ht="12.95" customHeight="1" thickBot="1">
      <c r="A118" s="279"/>
      <c r="B118" s="475" t="s">
        <v>140</v>
      </c>
      <c r="C118" s="476"/>
      <c r="D118" s="477"/>
      <c r="E118" s="478"/>
      <c r="F118" s="479">
        <f>F113+F117</f>
        <v>-542610.54</v>
      </c>
      <c r="G118" s="480">
        <f>G113+G117</f>
        <v>-0.14393278992428274</v>
      </c>
      <c r="H118" s="481"/>
      <c r="I118" s="196"/>
      <c r="J118" s="288"/>
    </row>
    <row r="119" spans="1:10" ht="12.95" customHeight="1">
      <c r="A119" s="279"/>
      <c r="B119" s="189"/>
      <c r="C119" s="279"/>
      <c r="D119" s="279"/>
      <c r="E119" s="279"/>
      <c r="F119" s="279"/>
      <c r="G119" s="279"/>
      <c r="H119" s="279"/>
      <c r="I119" s="279"/>
      <c r="J119" s="279"/>
    </row>
    <row r="120" spans="1:10" ht="12.95" customHeight="1" thickBot="1">
      <c r="A120" s="279"/>
      <c r="B120" s="3" t="s">
        <v>243</v>
      </c>
      <c r="C120" s="279"/>
      <c r="D120" s="279"/>
      <c r="E120" s="279"/>
      <c r="F120" s="279"/>
      <c r="G120" s="279"/>
      <c r="H120" s="279"/>
      <c r="I120" s="279"/>
      <c r="J120" s="279"/>
    </row>
    <row r="121" spans="1:10" ht="12.95" customHeight="1">
      <c r="A121" s="279"/>
      <c r="B121" s="187" t="s">
        <v>244</v>
      </c>
      <c r="C121" s="293"/>
      <c r="D121" s="293"/>
      <c r="E121" s="293"/>
      <c r="F121" s="293"/>
      <c r="G121" s="293"/>
      <c r="H121" s="294"/>
      <c r="I121" s="279"/>
      <c r="J121" s="279"/>
    </row>
    <row r="122" spans="1:10" ht="12.95" customHeight="1">
      <c r="A122" s="279"/>
      <c r="B122" s="188" t="s">
        <v>245</v>
      </c>
      <c r="C122" s="288"/>
      <c r="D122" s="288"/>
      <c r="E122" s="288"/>
      <c r="F122" s="288"/>
      <c r="G122" s="288"/>
      <c r="H122" s="295"/>
      <c r="I122" s="279"/>
      <c r="J122" s="279"/>
    </row>
    <row r="123" spans="1:10" ht="12.95" customHeight="1" thickBot="1">
      <c r="A123" s="279"/>
      <c r="B123" s="498" t="s">
        <v>246</v>
      </c>
      <c r="C123" s="499"/>
      <c r="D123" s="499"/>
      <c r="E123" s="296"/>
      <c r="F123" s="296"/>
      <c r="G123" s="296"/>
      <c r="H123" s="297"/>
      <c r="I123" s="279"/>
      <c r="J123" s="279"/>
    </row>
    <row r="124" spans="1:10" ht="12.95" customHeight="1" thickBot="1">
      <c r="A124" s="279"/>
      <c r="B124" s="3"/>
      <c r="C124" s="279"/>
      <c r="D124" s="279"/>
      <c r="E124" s="279"/>
      <c r="F124" s="279"/>
      <c r="G124" s="279"/>
      <c r="H124" s="279"/>
      <c r="I124" s="279"/>
      <c r="J124" s="279"/>
    </row>
    <row r="125" spans="1:8" s="302" customFormat="1" ht="15">
      <c r="A125" s="298"/>
      <c r="B125" s="299" t="s">
        <v>267</v>
      </c>
      <c r="C125" s="300"/>
      <c r="D125" s="300"/>
      <c r="E125" s="77"/>
      <c r="F125" s="165"/>
      <c r="G125" s="165"/>
      <c r="H125" s="301"/>
    </row>
    <row r="126" spans="1:8" s="302" customFormat="1" ht="15">
      <c r="A126" s="298"/>
      <c r="B126" s="500" t="s">
        <v>268</v>
      </c>
      <c r="C126" s="501"/>
      <c r="D126" s="501"/>
      <c r="E126" s="501"/>
      <c r="F126" s="501"/>
      <c r="G126" s="501"/>
      <c r="H126" s="303"/>
    </row>
    <row r="127" spans="1:8" s="302" customFormat="1" ht="15">
      <c r="A127" s="298"/>
      <c r="B127" s="304" t="s">
        <v>269</v>
      </c>
      <c r="C127" s="305"/>
      <c r="D127" s="305"/>
      <c r="E127" s="305"/>
      <c r="F127" s="305"/>
      <c r="G127" s="82"/>
      <c r="H127" s="306"/>
    </row>
    <row r="128" spans="1:8" s="302" customFormat="1" ht="15">
      <c r="A128" s="298"/>
      <c r="B128" s="304" t="s">
        <v>270</v>
      </c>
      <c r="C128" s="305"/>
      <c r="D128" s="305"/>
      <c r="E128" s="305"/>
      <c r="F128" s="305"/>
      <c r="G128" s="82"/>
      <c r="H128" s="306"/>
    </row>
    <row r="129" spans="1:8" s="302" customFormat="1" ht="12.75" thickBot="1">
      <c r="A129" s="298"/>
      <c r="B129" s="307"/>
      <c r="C129" s="308"/>
      <c r="D129" s="308"/>
      <c r="E129" s="309"/>
      <c r="F129" s="310"/>
      <c r="G129" s="310"/>
      <c r="H129" s="311"/>
    </row>
    <row r="130" spans="1:8" s="302" customFormat="1" ht="12.75" thickBot="1">
      <c r="A130" s="298"/>
      <c r="B130" s="304"/>
      <c r="C130" s="305"/>
      <c r="D130" s="305"/>
      <c r="E130" s="312"/>
      <c r="F130" s="82"/>
      <c r="G130" s="82"/>
      <c r="H130" s="306"/>
    </row>
    <row r="131" spans="1:8" s="302" customFormat="1" ht="15">
      <c r="A131" s="298"/>
      <c r="B131" s="299" t="s">
        <v>271</v>
      </c>
      <c r="C131" s="300"/>
      <c r="D131" s="300"/>
      <c r="E131" s="300"/>
      <c r="F131" s="300"/>
      <c r="G131" s="165"/>
      <c r="H131" s="301"/>
    </row>
    <row r="132" spans="1:8" s="302" customFormat="1" ht="15">
      <c r="A132" s="298"/>
      <c r="B132" s="304" t="s">
        <v>272</v>
      </c>
      <c r="C132" s="305"/>
      <c r="D132" s="81"/>
      <c r="E132" s="81"/>
      <c r="F132" s="305"/>
      <c r="G132" s="82"/>
      <c r="H132" s="306"/>
    </row>
    <row r="133" spans="1:8" s="302" customFormat="1" ht="36">
      <c r="A133" s="298"/>
      <c r="B133" s="502" t="s">
        <v>273</v>
      </c>
      <c r="C133" s="503" t="s">
        <v>274</v>
      </c>
      <c r="D133" s="313" t="s">
        <v>275</v>
      </c>
      <c r="E133" s="313" t="s">
        <v>275</v>
      </c>
      <c r="F133" s="313" t="s">
        <v>276</v>
      </c>
      <c r="G133" s="82"/>
      <c r="H133" s="306"/>
    </row>
    <row r="134" spans="1:8" s="302" customFormat="1" ht="15">
      <c r="A134" s="298"/>
      <c r="B134" s="502"/>
      <c r="C134" s="503"/>
      <c r="D134" s="313" t="s">
        <v>277</v>
      </c>
      <c r="E134" s="313" t="s">
        <v>278</v>
      </c>
      <c r="F134" s="313" t="s">
        <v>277</v>
      </c>
      <c r="G134" s="82"/>
      <c r="H134" s="306"/>
    </row>
    <row r="135" spans="1:8" s="302" customFormat="1" ht="15">
      <c r="A135" s="298"/>
      <c r="B135" s="314" t="s">
        <v>139</v>
      </c>
      <c r="C135" s="315" t="s">
        <v>139</v>
      </c>
      <c r="D135" s="315" t="s">
        <v>139</v>
      </c>
      <c r="E135" s="315" t="s">
        <v>139</v>
      </c>
      <c r="F135" s="315" t="s">
        <v>139</v>
      </c>
      <c r="G135" s="82"/>
      <c r="H135" s="306"/>
    </row>
    <row r="136" spans="1:8" s="302" customFormat="1" ht="15">
      <c r="A136" s="298"/>
      <c r="B136" s="316" t="s">
        <v>279</v>
      </c>
      <c r="C136" s="317"/>
      <c r="D136" s="317"/>
      <c r="E136" s="317"/>
      <c r="F136" s="317"/>
      <c r="G136" s="82"/>
      <c r="H136" s="306"/>
    </row>
    <row r="137" spans="1:8" s="302" customFormat="1" ht="15">
      <c r="A137" s="298"/>
      <c r="B137" s="318"/>
      <c r="C137" s="305"/>
      <c r="D137" s="305"/>
      <c r="E137" s="305"/>
      <c r="F137" s="305"/>
      <c r="G137" s="82"/>
      <c r="H137" s="306"/>
    </row>
    <row r="138" spans="1:8" s="302" customFormat="1" ht="15">
      <c r="A138" s="298"/>
      <c r="B138" s="318" t="s">
        <v>280</v>
      </c>
      <c r="C138" s="305"/>
      <c r="D138" s="305"/>
      <c r="E138" s="305"/>
      <c r="F138" s="305"/>
      <c r="G138" s="82"/>
      <c r="H138" s="306"/>
    </row>
    <row r="139" spans="1:8" s="302" customFormat="1" ht="15">
      <c r="A139" s="298"/>
      <c r="B139" s="304"/>
      <c r="C139" s="305"/>
      <c r="D139" s="305"/>
      <c r="E139" s="305"/>
      <c r="F139" s="305"/>
      <c r="G139" s="82"/>
      <c r="H139" s="306"/>
    </row>
    <row r="140" spans="1:8" s="302" customFormat="1" ht="15">
      <c r="A140" s="298"/>
      <c r="B140" s="318" t="s">
        <v>281</v>
      </c>
      <c r="C140" s="305"/>
      <c r="D140" s="305"/>
      <c r="E140" s="305"/>
      <c r="F140" s="305"/>
      <c r="G140" s="82"/>
      <c r="H140" s="306"/>
    </row>
    <row r="141" spans="1:8" s="302" customFormat="1" ht="15">
      <c r="A141" s="298"/>
      <c r="B141" s="319" t="s">
        <v>282</v>
      </c>
      <c r="C141" s="277" t="s">
        <v>283</v>
      </c>
      <c r="D141" s="277" t="s">
        <v>319</v>
      </c>
      <c r="E141" s="305"/>
      <c r="F141" s="40"/>
      <c r="G141" s="82"/>
      <c r="H141" s="306"/>
    </row>
    <row r="142" spans="1:8" s="302" customFormat="1" ht="15">
      <c r="A142" s="298"/>
      <c r="B142" s="319" t="s">
        <v>284</v>
      </c>
      <c r="C142" s="320">
        <v>58.3362</v>
      </c>
      <c r="D142" s="320">
        <v>59.632</v>
      </c>
      <c r="E142" s="305"/>
      <c r="F142" s="40"/>
      <c r="G142" s="82"/>
      <c r="H142" s="306"/>
    </row>
    <row r="143" spans="1:8" s="302" customFormat="1" ht="15">
      <c r="A143" s="298"/>
      <c r="B143" s="319" t="s">
        <v>285</v>
      </c>
      <c r="C143" s="320">
        <v>54.3537</v>
      </c>
      <c r="D143" s="320">
        <v>55.5252</v>
      </c>
      <c r="E143" s="305"/>
      <c r="F143" s="40"/>
      <c r="G143" s="82"/>
      <c r="H143" s="306"/>
    </row>
    <row r="144" spans="1:8" s="302" customFormat="1" ht="15">
      <c r="A144" s="298"/>
      <c r="B144" s="304"/>
      <c r="C144" s="305"/>
      <c r="D144" s="305"/>
      <c r="E144" s="305"/>
      <c r="F144" s="305"/>
      <c r="G144" s="82"/>
      <c r="H144" s="306"/>
    </row>
    <row r="145" spans="1:8" s="302" customFormat="1" ht="15">
      <c r="A145" s="298"/>
      <c r="B145" s="318" t="s">
        <v>320</v>
      </c>
      <c r="C145" s="321"/>
      <c r="D145" s="321"/>
      <c r="E145" s="321"/>
      <c r="F145" s="305"/>
      <c r="G145" s="82"/>
      <c r="H145" s="306"/>
    </row>
    <row r="146" spans="1:8" s="302" customFormat="1" ht="15">
      <c r="A146" s="298"/>
      <c r="B146" s="318"/>
      <c r="C146" s="321"/>
      <c r="D146" s="321"/>
      <c r="E146" s="321"/>
      <c r="F146" s="305"/>
      <c r="G146" s="82"/>
      <c r="H146" s="306"/>
    </row>
    <row r="147" spans="1:8" s="302" customFormat="1" ht="15">
      <c r="A147" s="298"/>
      <c r="B147" s="318" t="s">
        <v>321</v>
      </c>
      <c r="C147" s="321"/>
      <c r="D147" s="321"/>
      <c r="E147" s="321"/>
      <c r="F147" s="305"/>
      <c r="G147" s="82"/>
      <c r="H147" s="306"/>
    </row>
    <row r="148" spans="1:8" s="302" customFormat="1" ht="15">
      <c r="A148" s="298"/>
      <c r="B148" s="318"/>
      <c r="C148" s="321"/>
      <c r="D148" s="321"/>
      <c r="E148" s="321"/>
      <c r="F148" s="305"/>
      <c r="G148" s="312"/>
      <c r="H148" s="322"/>
    </row>
    <row r="149" spans="1:10" s="302" customFormat="1" ht="15">
      <c r="A149" s="298"/>
      <c r="B149" s="318" t="s">
        <v>808</v>
      </c>
      <c r="C149" s="321"/>
      <c r="D149" s="321"/>
      <c r="E149" s="323"/>
      <c r="F149" s="324"/>
      <c r="G149" s="82"/>
      <c r="H149" s="306"/>
      <c r="J149" s="325"/>
    </row>
    <row r="150" spans="1:8" s="302" customFormat="1" ht="15">
      <c r="A150" s="298"/>
      <c r="B150" s="108" t="s">
        <v>286</v>
      </c>
      <c r="C150" s="321"/>
      <c r="D150" s="321"/>
      <c r="E150" s="326"/>
      <c r="F150" s="305"/>
      <c r="G150" s="82"/>
      <c r="H150" s="306"/>
    </row>
    <row r="151" spans="1:8" s="302" customFormat="1" ht="15">
      <c r="A151" s="298"/>
      <c r="B151" s="327"/>
      <c r="C151" s="321"/>
      <c r="D151" s="321"/>
      <c r="E151" s="321"/>
      <c r="F151" s="305"/>
      <c r="G151" s="82"/>
      <c r="H151" s="306"/>
    </row>
    <row r="152" spans="1:8" s="302" customFormat="1" ht="15">
      <c r="A152" s="298"/>
      <c r="B152" s="328" t="s">
        <v>326</v>
      </c>
      <c r="C152" s="321"/>
      <c r="D152" s="321"/>
      <c r="E152" s="326"/>
      <c r="F152" s="329"/>
      <c r="G152" s="82"/>
      <c r="H152" s="306"/>
    </row>
    <row r="153" spans="1:8" s="302" customFormat="1" ht="15">
      <c r="A153" s="298"/>
      <c r="B153" s="318"/>
      <c r="C153" s="321"/>
      <c r="D153" s="321"/>
      <c r="E153" s="321"/>
      <c r="F153" s="317"/>
      <c r="G153" s="82"/>
      <c r="H153" s="306"/>
    </row>
    <row r="154" spans="1:8" s="302" customFormat="1" ht="15">
      <c r="A154" s="298"/>
      <c r="B154" s="318" t="s">
        <v>787</v>
      </c>
      <c r="C154" s="321"/>
      <c r="D154" s="326"/>
      <c r="E154" s="330"/>
      <c r="F154" s="330"/>
      <c r="G154" s="82"/>
      <c r="H154" s="306"/>
    </row>
    <row r="155" spans="1:8" s="302" customFormat="1" ht="15">
      <c r="A155" s="298"/>
      <c r="B155" s="318"/>
      <c r="C155" s="321"/>
      <c r="D155" s="321"/>
      <c r="E155" s="321"/>
      <c r="F155" s="317"/>
      <c r="G155" s="82"/>
      <c r="H155" s="306"/>
    </row>
    <row r="156" spans="1:8" s="302" customFormat="1" ht="15">
      <c r="A156" s="298"/>
      <c r="B156" s="318" t="s">
        <v>335</v>
      </c>
      <c r="C156" s="321"/>
      <c r="D156" s="321"/>
      <c r="E156" s="331"/>
      <c r="F156" s="305"/>
      <c r="G156" s="82"/>
      <c r="H156" s="306"/>
    </row>
    <row r="157" spans="1:8" s="302" customFormat="1" ht="15">
      <c r="A157" s="298"/>
      <c r="B157" s="318"/>
      <c r="C157" s="326"/>
      <c r="D157" s="321"/>
      <c r="E157" s="332"/>
      <c r="F157" s="82"/>
      <c r="G157" s="82"/>
      <c r="H157" s="306"/>
    </row>
    <row r="158" spans="1:8" s="302" customFormat="1" ht="15">
      <c r="A158" s="298"/>
      <c r="B158" s="333" t="s">
        <v>806</v>
      </c>
      <c r="C158" s="321"/>
      <c r="D158" s="321"/>
      <c r="E158" s="321"/>
      <c r="F158" s="305"/>
      <c r="G158" s="82"/>
      <c r="H158" s="306"/>
    </row>
    <row r="159" spans="1:8" s="302" customFormat="1" ht="15">
      <c r="A159" s="298"/>
      <c r="B159" s="333"/>
      <c r="C159" s="321"/>
      <c r="D159" s="321"/>
      <c r="E159" s="82"/>
      <c r="F159" s="82"/>
      <c r="G159" s="82"/>
      <c r="H159" s="306"/>
    </row>
    <row r="160" spans="1:8" s="302" customFormat="1" ht="15">
      <c r="A160" s="298"/>
      <c r="B160" s="333" t="s">
        <v>805</v>
      </c>
      <c r="C160" s="321"/>
      <c r="D160" s="321"/>
      <c r="E160" s="82"/>
      <c r="F160" s="82"/>
      <c r="G160" s="82"/>
      <c r="H160" s="306"/>
    </row>
    <row r="161" spans="1:8" s="302" customFormat="1" ht="15">
      <c r="A161" s="298"/>
      <c r="B161" s="318"/>
      <c r="C161" s="321"/>
      <c r="D161" s="321"/>
      <c r="E161" s="321"/>
      <c r="F161" s="82"/>
      <c r="G161" s="82"/>
      <c r="H161" s="306"/>
    </row>
    <row r="162" spans="1:8" s="302" customFormat="1" ht="15">
      <c r="A162" s="298"/>
      <c r="B162" s="318" t="s">
        <v>322</v>
      </c>
      <c r="C162" s="321"/>
      <c r="D162" s="321"/>
      <c r="E162" s="321"/>
      <c r="F162" s="305"/>
      <c r="G162" s="82"/>
      <c r="H162" s="306"/>
    </row>
    <row r="163" spans="1:8" s="302" customFormat="1" ht="15">
      <c r="A163" s="298"/>
      <c r="B163" s="108"/>
      <c r="C163" s="167"/>
      <c r="D163" s="167"/>
      <c r="E163" s="167"/>
      <c r="F163" s="168"/>
      <c r="G163" s="82"/>
      <c r="H163" s="306"/>
    </row>
    <row r="164" spans="1:8" s="302" customFormat="1" ht="15">
      <c r="A164" s="298"/>
      <c r="B164" s="108" t="s">
        <v>287</v>
      </c>
      <c r="C164" s="167"/>
      <c r="D164" s="167"/>
      <c r="E164" s="167"/>
      <c r="F164" s="168"/>
      <c r="G164" s="82"/>
      <c r="H164" s="306"/>
    </row>
    <row r="165" spans="1:8" s="302" customFormat="1" ht="12.75" thickBot="1">
      <c r="A165" s="298"/>
      <c r="B165" s="108"/>
      <c r="C165" s="167"/>
      <c r="D165" s="167"/>
      <c r="E165" s="167"/>
      <c r="F165" s="168"/>
      <c r="G165" s="82"/>
      <c r="H165" s="306"/>
    </row>
    <row r="166" spans="1:8" s="302" customFormat="1" ht="12.75" thickBot="1">
      <c r="A166" s="298"/>
      <c r="B166" s="334" t="s">
        <v>288</v>
      </c>
      <c r="C166" s="335"/>
      <c r="D166" s="335"/>
      <c r="E166" s="335"/>
      <c r="F166" s="336"/>
      <c r="G166" s="165"/>
      <c r="H166" s="301"/>
    </row>
    <row r="167" spans="1:8" s="302" customFormat="1" ht="15">
      <c r="A167" s="298"/>
      <c r="B167" s="318"/>
      <c r="C167" s="167"/>
      <c r="D167" s="167"/>
      <c r="E167" s="167"/>
      <c r="F167" s="337"/>
      <c r="G167" s="82"/>
      <c r="H167" s="306"/>
    </row>
    <row r="168" spans="1:8" s="302" customFormat="1" ht="15">
      <c r="A168" s="298"/>
      <c r="B168" s="278" t="s">
        <v>911</v>
      </c>
      <c r="C168" s="167"/>
      <c r="D168" s="167"/>
      <c r="E168" s="167"/>
      <c r="F168" s="168"/>
      <c r="G168" s="168"/>
      <c r="H168" s="306"/>
    </row>
    <row r="169" spans="1:8" s="302" customFormat="1" ht="36">
      <c r="A169" s="298"/>
      <c r="B169" s="338" t="s">
        <v>289</v>
      </c>
      <c r="C169" s="339" t="s">
        <v>290</v>
      </c>
      <c r="D169" s="339" t="s">
        <v>291</v>
      </c>
      <c r="E169" s="339" t="s">
        <v>292</v>
      </c>
      <c r="F169" s="339" t="s">
        <v>293</v>
      </c>
      <c r="G169" s="340" t="s">
        <v>294</v>
      </c>
      <c r="H169" s="306"/>
    </row>
    <row r="170" spans="1:8" s="302" customFormat="1" ht="15">
      <c r="A170" s="298"/>
      <c r="B170" s="341" t="s">
        <v>295</v>
      </c>
      <c r="C170" s="342"/>
      <c r="D170" s="343"/>
      <c r="E170" s="158"/>
      <c r="F170" s="158"/>
      <c r="G170" s="150"/>
      <c r="H170" s="306"/>
    </row>
    <row r="171" spans="1:8" s="302" customFormat="1" ht="15">
      <c r="A171" s="298"/>
      <c r="B171" s="344" t="s">
        <v>130</v>
      </c>
      <c r="C171" s="345">
        <v>45134</v>
      </c>
      <c r="D171" s="41" t="s">
        <v>296</v>
      </c>
      <c r="E171" s="158">
        <v>161.9137115942029</v>
      </c>
      <c r="F171" s="158">
        <v>165.8</v>
      </c>
      <c r="G171" s="504">
        <v>17155.7</v>
      </c>
      <c r="H171" s="306"/>
    </row>
    <row r="172" spans="1:8" s="302" customFormat="1" ht="15">
      <c r="A172" s="298"/>
      <c r="B172" s="344" t="s">
        <v>85</v>
      </c>
      <c r="C172" s="345">
        <v>45134</v>
      </c>
      <c r="D172" s="41" t="s">
        <v>296</v>
      </c>
      <c r="E172" s="158">
        <v>7047.384858796748</v>
      </c>
      <c r="F172" s="158">
        <v>7212.65</v>
      </c>
      <c r="G172" s="505"/>
      <c r="H172" s="306"/>
    </row>
    <row r="173" spans="1:8" s="302" customFormat="1" ht="15">
      <c r="A173" s="298"/>
      <c r="B173" s="344" t="s">
        <v>134</v>
      </c>
      <c r="C173" s="345">
        <v>45134</v>
      </c>
      <c r="D173" s="41" t="s">
        <v>296</v>
      </c>
      <c r="E173" s="158">
        <v>647.0924037735849</v>
      </c>
      <c r="F173" s="158">
        <v>651.9</v>
      </c>
      <c r="G173" s="505"/>
      <c r="H173" s="306"/>
    </row>
    <row r="174" spans="1:8" s="302" customFormat="1" ht="15">
      <c r="A174" s="298"/>
      <c r="B174" s="344" t="s">
        <v>121</v>
      </c>
      <c r="C174" s="345">
        <v>45134</v>
      </c>
      <c r="D174" s="41" t="s">
        <v>296</v>
      </c>
      <c r="E174" s="158">
        <v>2669.2740377828054</v>
      </c>
      <c r="F174" s="158">
        <v>2694.95</v>
      </c>
      <c r="G174" s="505"/>
      <c r="H174" s="306"/>
    </row>
    <row r="175" spans="1:8" s="302" customFormat="1" ht="15">
      <c r="A175" s="298"/>
      <c r="B175" s="344" t="s">
        <v>112</v>
      </c>
      <c r="C175" s="345">
        <v>45134</v>
      </c>
      <c r="D175" s="41" t="s">
        <v>296</v>
      </c>
      <c r="E175" s="158">
        <v>1323.7644732960894</v>
      </c>
      <c r="F175" s="158">
        <v>1381.25</v>
      </c>
      <c r="G175" s="505"/>
      <c r="H175" s="306"/>
    </row>
    <row r="176" spans="1:8" s="302" customFormat="1" ht="15">
      <c r="A176" s="298"/>
      <c r="B176" s="344" t="s">
        <v>88</v>
      </c>
      <c r="C176" s="345">
        <v>45134</v>
      </c>
      <c r="D176" s="41" t="s">
        <v>296</v>
      </c>
      <c r="E176" s="158">
        <v>2521.660919128044</v>
      </c>
      <c r="F176" s="158">
        <v>2564.7</v>
      </c>
      <c r="G176" s="505"/>
      <c r="H176" s="306"/>
    </row>
    <row r="177" spans="1:8" s="302" customFormat="1" ht="15">
      <c r="A177" s="298"/>
      <c r="B177" s="344" t="s">
        <v>127</v>
      </c>
      <c r="C177" s="345">
        <v>45169</v>
      </c>
      <c r="D177" s="41" t="s">
        <v>296</v>
      </c>
      <c r="E177" s="158">
        <v>3232.882147368421</v>
      </c>
      <c r="F177" s="158">
        <v>3334</v>
      </c>
      <c r="G177" s="505"/>
      <c r="H177" s="306"/>
    </row>
    <row r="178" spans="1:8" s="302" customFormat="1" ht="15">
      <c r="A178" s="298"/>
      <c r="B178" s="344" t="s">
        <v>124</v>
      </c>
      <c r="C178" s="345">
        <v>45134</v>
      </c>
      <c r="D178" s="41" t="s">
        <v>296</v>
      </c>
      <c r="E178" s="158">
        <v>572.3469857790171</v>
      </c>
      <c r="F178" s="158">
        <v>598.4</v>
      </c>
      <c r="G178" s="505"/>
      <c r="H178" s="306"/>
    </row>
    <row r="179" spans="1:8" s="302" customFormat="1" ht="15">
      <c r="A179" s="298"/>
      <c r="B179" s="344" t="s">
        <v>115</v>
      </c>
      <c r="C179" s="345">
        <v>45134</v>
      </c>
      <c r="D179" s="41" t="s">
        <v>296</v>
      </c>
      <c r="E179" s="158">
        <v>1116.7638974085366</v>
      </c>
      <c r="F179" s="158">
        <v>1137.8</v>
      </c>
      <c r="G179" s="505"/>
      <c r="H179" s="306"/>
    </row>
    <row r="180" spans="1:8" s="302" customFormat="1" ht="15">
      <c r="A180" s="298"/>
      <c r="B180" s="344"/>
      <c r="C180" s="345"/>
      <c r="D180" s="41"/>
      <c r="E180" s="158"/>
      <c r="F180" s="158"/>
      <c r="G180" s="505"/>
      <c r="H180" s="306"/>
    </row>
    <row r="181" spans="1:8" s="302" customFormat="1" ht="15">
      <c r="A181" s="298"/>
      <c r="B181" s="344"/>
      <c r="C181" s="342"/>
      <c r="D181" s="343"/>
      <c r="E181" s="158"/>
      <c r="F181" s="158"/>
      <c r="G181" s="505"/>
      <c r="H181" s="306"/>
    </row>
    <row r="182" spans="1:8" s="302" customFormat="1" ht="15">
      <c r="A182" s="298"/>
      <c r="B182" s="341" t="s">
        <v>297</v>
      </c>
      <c r="C182" s="342"/>
      <c r="D182" s="343"/>
      <c r="E182" s="158"/>
      <c r="F182" s="158"/>
      <c r="G182" s="150"/>
      <c r="H182" s="306"/>
    </row>
    <row r="183" spans="1:9" s="302" customFormat="1" ht="15">
      <c r="A183" s="298"/>
      <c r="B183" s="344" t="s">
        <v>298</v>
      </c>
      <c r="C183" s="345">
        <v>45134</v>
      </c>
      <c r="D183" s="41" t="s">
        <v>296</v>
      </c>
      <c r="E183" s="346">
        <v>82.044</v>
      </c>
      <c r="F183" s="346">
        <v>82.145</v>
      </c>
      <c r="G183" s="504">
        <v>10068.37</v>
      </c>
      <c r="H183" s="306"/>
      <c r="I183" s="325"/>
    </row>
    <row r="184" spans="1:9" s="302" customFormat="1" ht="15">
      <c r="A184" s="298"/>
      <c r="B184" s="344" t="s">
        <v>298</v>
      </c>
      <c r="C184" s="345">
        <v>45134</v>
      </c>
      <c r="D184" s="41" t="s">
        <v>296</v>
      </c>
      <c r="E184" s="346">
        <v>82.08747245283018</v>
      </c>
      <c r="F184" s="346">
        <v>82.145</v>
      </c>
      <c r="G184" s="505"/>
      <c r="H184" s="306"/>
      <c r="I184" s="325"/>
    </row>
    <row r="185" spans="1:9" s="302" customFormat="1" ht="15">
      <c r="A185" s="298"/>
      <c r="B185" s="344"/>
      <c r="C185" s="345"/>
      <c r="D185" s="41"/>
      <c r="E185" s="346"/>
      <c r="F185" s="346"/>
      <c r="G185" s="507"/>
      <c r="H185" s="306"/>
      <c r="I185" s="325"/>
    </row>
    <row r="186" spans="1:10" s="302" customFormat="1" ht="15">
      <c r="A186" s="298"/>
      <c r="B186" s="508" t="s">
        <v>328</v>
      </c>
      <c r="C186" s="496"/>
      <c r="D186" s="496"/>
      <c r="E186" s="496"/>
      <c r="F186" s="496"/>
      <c r="G186" s="509"/>
      <c r="H186" s="306"/>
      <c r="J186" s="347"/>
    </row>
    <row r="187" spans="1:10" s="302" customFormat="1" ht="30" customHeight="1">
      <c r="A187" s="298"/>
      <c r="B187" s="510" t="s">
        <v>786</v>
      </c>
      <c r="C187" s="511"/>
      <c r="D187" s="511"/>
      <c r="E187" s="511"/>
      <c r="F187" s="511"/>
      <c r="G187" s="512"/>
      <c r="H187" s="306"/>
      <c r="J187" s="121"/>
    </row>
    <row r="188" spans="1:11" s="302" customFormat="1" ht="15">
      <c r="A188" s="298"/>
      <c r="B188" s="348"/>
      <c r="C188" s="349"/>
      <c r="D188" s="349"/>
      <c r="E188" s="350"/>
      <c r="F188" s="350"/>
      <c r="G188" s="350"/>
      <c r="H188" s="306"/>
      <c r="J188" s="325"/>
      <c r="K188" s="347"/>
    </row>
    <row r="189" spans="1:8" s="302" customFormat="1" ht="15">
      <c r="A189" s="298"/>
      <c r="B189" s="351" t="s">
        <v>327</v>
      </c>
      <c r="C189" s="349"/>
      <c r="D189" s="349"/>
      <c r="E189" s="350"/>
      <c r="F189" s="350"/>
      <c r="G189" s="350"/>
      <c r="H189" s="306"/>
    </row>
    <row r="190" spans="1:8" s="302" customFormat="1" ht="15">
      <c r="A190" s="298"/>
      <c r="B190" s="508" t="s">
        <v>299</v>
      </c>
      <c r="C190" s="496"/>
      <c r="D190" s="497"/>
      <c r="E190" s="353">
        <v>0</v>
      </c>
      <c r="F190" s="350"/>
      <c r="G190" s="350"/>
      <c r="H190" s="306"/>
    </row>
    <row r="191" spans="1:8" s="302" customFormat="1" ht="15">
      <c r="A191" s="298"/>
      <c r="B191" s="508" t="s">
        <v>300</v>
      </c>
      <c r="C191" s="496"/>
      <c r="D191" s="497"/>
      <c r="E191" s="353">
        <v>539683</v>
      </c>
      <c r="F191" s="173"/>
      <c r="G191" s="173"/>
      <c r="H191" s="306"/>
    </row>
    <row r="192" spans="1:8" s="302" customFormat="1" ht="15">
      <c r="A192" s="298"/>
      <c r="B192" s="508" t="s">
        <v>301</v>
      </c>
      <c r="C192" s="496"/>
      <c r="D192" s="497"/>
      <c r="E192" s="353">
        <v>539683</v>
      </c>
      <c r="F192" s="173"/>
      <c r="G192" s="173"/>
      <c r="H192" s="306"/>
    </row>
    <row r="193" spans="1:8" s="302" customFormat="1" ht="15">
      <c r="A193" s="298"/>
      <c r="B193" s="508" t="s">
        <v>302</v>
      </c>
      <c r="C193" s="496"/>
      <c r="D193" s="497"/>
      <c r="E193" s="353">
        <v>539660</v>
      </c>
      <c r="F193" s="173"/>
      <c r="G193" s="173"/>
      <c r="H193" s="306"/>
    </row>
    <row r="194" spans="1:8" s="302" customFormat="1" ht="15">
      <c r="A194" s="298"/>
      <c r="B194" s="508" t="s">
        <v>303</v>
      </c>
      <c r="C194" s="496"/>
      <c r="D194" s="497"/>
      <c r="E194" s="353">
        <v>0</v>
      </c>
      <c r="F194" s="173"/>
      <c r="G194" s="173"/>
      <c r="H194" s="306"/>
    </row>
    <row r="195" spans="1:8" s="302" customFormat="1" ht="15">
      <c r="A195" s="298"/>
      <c r="B195" s="508" t="s">
        <v>304</v>
      </c>
      <c r="C195" s="496"/>
      <c r="D195" s="497"/>
      <c r="E195" s="353">
        <v>51671967512.74</v>
      </c>
      <c r="F195" s="173"/>
      <c r="G195" s="173"/>
      <c r="H195" s="306"/>
    </row>
    <row r="196" spans="1:10" s="302" customFormat="1" ht="15">
      <c r="A196" s="298"/>
      <c r="B196" s="508" t="s">
        <v>305</v>
      </c>
      <c r="C196" s="496"/>
      <c r="D196" s="497"/>
      <c r="E196" s="353">
        <v>51867539643.74999</v>
      </c>
      <c r="F196" s="173"/>
      <c r="G196" s="173"/>
      <c r="H196" s="306"/>
      <c r="J196" s="354"/>
    </row>
    <row r="197" spans="1:10" s="302" customFormat="1" ht="15">
      <c r="A197" s="298"/>
      <c r="B197" s="508" t="s">
        <v>306</v>
      </c>
      <c r="C197" s="496"/>
      <c r="D197" s="497"/>
      <c r="E197" s="353">
        <v>51801323292.74999</v>
      </c>
      <c r="F197" s="173"/>
      <c r="G197" s="355"/>
      <c r="H197" s="306"/>
      <c r="J197" s="356"/>
    </row>
    <row r="198" spans="1:10" s="302" customFormat="1" ht="15">
      <c r="A198" s="298"/>
      <c r="B198" s="508" t="s">
        <v>307</v>
      </c>
      <c r="C198" s="496"/>
      <c r="D198" s="497"/>
      <c r="E198" s="353">
        <v>195572131.01000002</v>
      </c>
      <c r="F198" s="173"/>
      <c r="G198" s="357"/>
      <c r="H198" s="306"/>
      <c r="J198" s="356"/>
    </row>
    <row r="199" spans="1:8" s="302" customFormat="1" ht="15">
      <c r="A199" s="298"/>
      <c r="B199" s="177" t="s">
        <v>308</v>
      </c>
      <c r="C199" s="178"/>
      <c r="D199" s="178"/>
      <c r="E199" s="172"/>
      <c r="F199" s="173"/>
      <c r="G199" s="173"/>
      <c r="H199" s="306"/>
    </row>
    <row r="200" spans="1:8" s="302" customFormat="1" ht="15">
      <c r="A200" s="298"/>
      <c r="B200" s="304"/>
      <c r="C200" s="350"/>
      <c r="D200" s="350"/>
      <c r="E200" s="172"/>
      <c r="F200" s="172"/>
      <c r="G200" s="173"/>
      <c r="H200" s="306"/>
    </row>
    <row r="201" spans="1:8" s="302" customFormat="1" ht="15">
      <c r="A201" s="298"/>
      <c r="B201" s="351" t="s">
        <v>330</v>
      </c>
      <c r="C201" s="349"/>
      <c r="D201" s="349"/>
      <c r="E201" s="350"/>
      <c r="F201" s="350"/>
      <c r="G201" s="350"/>
      <c r="H201" s="306"/>
    </row>
    <row r="202" spans="1:8" s="302" customFormat="1" ht="15">
      <c r="A202" s="298"/>
      <c r="B202" s="304"/>
      <c r="C202" s="350"/>
      <c r="D202" s="350"/>
      <c r="E202" s="350"/>
      <c r="F202" s="358"/>
      <c r="G202" s="358"/>
      <c r="H202" s="306"/>
    </row>
    <row r="203" spans="1:8" s="302" customFormat="1" ht="15">
      <c r="A203" s="298"/>
      <c r="B203" s="351" t="s">
        <v>331</v>
      </c>
      <c r="C203" s="349"/>
      <c r="D203" s="349"/>
      <c r="E203" s="350"/>
      <c r="F203" s="359"/>
      <c r="G203" s="350"/>
      <c r="H203" s="306"/>
    </row>
    <row r="204" spans="1:8" s="302" customFormat="1" ht="15">
      <c r="A204" s="298"/>
      <c r="B204" s="177"/>
      <c r="C204" s="178"/>
      <c r="D204" s="178"/>
      <c r="E204" s="350"/>
      <c r="F204" s="350"/>
      <c r="G204" s="350"/>
      <c r="H204" s="306"/>
    </row>
    <row r="205" spans="1:8" s="302" customFormat="1" ht="15">
      <c r="A205" s="298"/>
      <c r="B205" s="351" t="s">
        <v>332</v>
      </c>
      <c r="C205" s="349"/>
      <c r="D205" s="349"/>
      <c r="E205" s="350"/>
      <c r="F205" s="359"/>
      <c r="G205" s="350"/>
      <c r="H205" s="306"/>
    </row>
    <row r="206" spans="1:8" s="302" customFormat="1" ht="36" hidden="1">
      <c r="A206" s="298"/>
      <c r="B206" s="339" t="s">
        <v>289</v>
      </c>
      <c r="C206" s="339" t="s">
        <v>309</v>
      </c>
      <c r="D206" s="339" t="s">
        <v>310</v>
      </c>
      <c r="E206" s="339" t="s">
        <v>311</v>
      </c>
      <c r="F206" s="339" t="s">
        <v>312</v>
      </c>
      <c r="G206" s="350"/>
      <c r="H206" s="306"/>
    </row>
    <row r="207" spans="1:8" s="302" customFormat="1" ht="15" hidden="1">
      <c r="A207" s="298"/>
      <c r="B207" s="513" t="s">
        <v>313</v>
      </c>
      <c r="C207" s="514"/>
      <c r="D207" s="514"/>
      <c r="E207" s="514"/>
      <c r="F207" s="515"/>
      <c r="G207" s="350"/>
      <c r="H207" s="306"/>
    </row>
    <row r="208" spans="1:8" s="302" customFormat="1" ht="15" hidden="1">
      <c r="A208" s="298"/>
      <c r="B208" s="495" t="s">
        <v>314</v>
      </c>
      <c r="C208" s="496"/>
      <c r="D208" s="496"/>
      <c r="E208" s="496"/>
      <c r="F208" s="497"/>
      <c r="G208" s="350"/>
      <c r="H208" s="306"/>
    </row>
    <row r="209" spans="1:8" s="302" customFormat="1" ht="15" hidden="1">
      <c r="A209" s="298"/>
      <c r="B209" s="351"/>
      <c r="C209" s="349"/>
      <c r="D209" s="349"/>
      <c r="E209" s="350"/>
      <c r="F209" s="359"/>
      <c r="G209" s="350"/>
      <c r="H209" s="306"/>
    </row>
    <row r="210" spans="1:8" s="302" customFormat="1" ht="15">
      <c r="A210" s="298"/>
      <c r="B210" s="351"/>
      <c r="C210" s="349"/>
      <c r="D210" s="349"/>
      <c r="E210" s="350"/>
      <c r="F210" s="359"/>
      <c r="G210" s="350"/>
      <c r="H210" s="306"/>
    </row>
    <row r="211" spans="1:8" s="302" customFormat="1" ht="15">
      <c r="A211" s="298"/>
      <c r="B211" s="351" t="s">
        <v>329</v>
      </c>
      <c r="C211" s="349"/>
      <c r="D211" s="349"/>
      <c r="E211" s="350"/>
      <c r="F211" s="350"/>
      <c r="G211" s="350"/>
      <c r="H211" s="306"/>
    </row>
    <row r="212" spans="1:8" s="302" customFormat="1" ht="15">
      <c r="A212" s="298"/>
      <c r="B212" s="344" t="s">
        <v>315</v>
      </c>
      <c r="C212" s="352"/>
      <c r="D212" s="352"/>
      <c r="E212" s="353">
        <v>5484</v>
      </c>
      <c r="F212" s="350"/>
      <c r="G212" s="350"/>
      <c r="H212" s="306"/>
    </row>
    <row r="213" spans="1:8" s="302" customFormat="1" ht="15">
      <c r="A213" s="298"/>
      <c r="B213" s="344" t="s">
        <v>316</v>
      </c>
      <c r="C213" s="352"/>
      <c r="D213" s="352"/>
      <c r="E213" s="353">
        <v>4566993000</v>
      </c>
      <c r="F213" s="358"/>
      <c r="G213" s="360"/>
      <c r="H213" s="306"/>
    </row>
    <row r="214" spans="1:8" s="302" customFormat="1" ht="15">
      <c r="A214" s="298"/>
      <c r="B214" s="344" t="s">
        <v>317</v>
      </c>
      <c r="C214" s="352"/>
      <c r="D214" s="352"/>
      <c r="E214" s="353">
        <v>21180014.25</v>
      </c>
      <c r="F214" s="350"/>
      <c r="G214" s="361"/>
      <c r="H214" s="306"/>
    </row>
    <row r="215" spans="1:8" s="302" customFormat="1" ht="15">
      <c r="A215" s="298"/>
      <c r="B215" s="304"/>
      <c r="C215" s="350"/>
      <c r="D215" s="350"/>
      <c r="E215" s="350"/>
      <c r="F215" s="350"/>
      <c r="G215" s="350"/>
      <c r="H215" s="306"/>
    </row>
    <row r="216" spans="1:8" s="302" customFormat="1" ht="12.75" thickBot="1">
      <c r="A216" s="298"/>
      <c r="B216" s="362" t="s">
        <v>333</v>
      </c>
      <c r="C216" s="308"/>
      <c r="D216" s="308"/>
      <c r="E216" s="308"/>
      <c r="F216" s="308"/>
      <c r="G216" s="308"/>
      <c r="H216" s="311"/>
    </row>
    <row r="217" s="302" customFormat="1" ht="15">
      <c r="A217" s="298"/>
    </row>
    <row r="218" s="305" customFormat="1" ht="15">
      <c r="A218" s="363"/>
    </row>
    <row r="219" spans="1:13" s="305" customFormat="1" ht="12.75" customHeight="1">
      <c r="A219" s="363"/>
      <c r="B219" s="492" t="s">
        <v>826</v>
      </c>
      <c r="C219" s="492"/>
      <c r="D219" s="492"/>
      <c r="E219" s="492"/>
      <c r="F219" s="492"/>
      <c r="G219" s="492"/>
      <c r="H219" s="492"/>
      <c r="I219" s="492"/>
      <c r="J219" s="492"/>
      <c r="K219" s="216"/>
      <c r="L219" s="216"/>
      <c r="M219" s="216"/>
    </row>
    <row r="220" spans="2:12" ht="15">
      <c r="B220" s="493" t="s">
        <v>827</v>
      </c>
      <c r="C220" s="494" t="s">
        <v>828</v>
      </c>
      <c r="D220" s="494"/>
      <c r="E220" s="212" t="s">
        <v>829</v>
      </c>
      <c r="F220" s="212" t="s">
        <v>830</v>
      </c>
      <c r="G220" s="494" t="s">
        <v>831</v>
      </c>
      <c r="H220" s="494"/>
      <c r="I220" s="494"/>
      <c r="J220" s="494"/>
      <c r="K220" s="216"/>
      <c r="L220" s="216"/>
    </row>
    <row r="221" spans="2:11" ht="24">
      <c r="B221" s="493"/>
      <c r="C221" s="212" t="s">
        <v>285</v>
      </c>
      <c r="D221" s="212" t="s">
        <v>284</v>
      </c>
      <c r="E221" s="212" t="s">
        <v>832</v>
      </c>
      <c r="F221" s="212" t="s">
        <v>833</v>
      </c>
      <c r="G221" s="212" t="s">
        <v>285</v>
      </c>
      <c r="H221" s="212" t="s">
        <v>284</v>
      </c>
      <c r="I221" s="212" t="s">
        <v>832</v>
      </c>
      <c r="J221" s="212" t="s">
        <v>833</v>
      </c>
      <c r="K221" s="216"/>
    </row>
    <row r="222" spans="2:11" ht="15">
      <c r="B222" s="364" t="s">
        <v>834</v>
      </c>
      <c r="C222" s="365">
        <v>0.18484609179312894</v>
      </c>
      <c r="D222" s="365">
        <v>0.19324082312370905</v>
      </c>
      <c r="E222" s="365">
        <v>0.1453671206946645</v>
      </c>
      <c r="F222" s="365">
        <v>0.1363740820432895</v>
      </c>
      <c r="G222" s="366">
        <v>55525.2</v>
      </c>
      <c r="H222" s="366">
        <v>59631.99999999999</v>
      </c>
      <c r="I222" s="366">
        <v>39422.60527373249</v>
      </c>
      <c r="J222" s="366">
        <v>36403.70736036098</v>
      </c>
      <c r="K222" s="216"/>
    </row>
    <row r="223" spans="2:11" ht="15">
      <c r="B223" s="367" t="s">
        <v>835</v>
      </c>
      <c r="C223" s="365">
        <v>0.26209986293678944</v>
      </c>
      <c r="D223" s="365">
        <v>0.2734424717152779</v>
      </c>
      <c r="E223" s="365">
        <v>0.23895463696946906</v>
      </c>
      <c r="F223" s="365">
        <v>0.22912681409071745</v>
      </c>
      <c r="G223" s="366">
        <v>12620.998629367894</v>
      </c>
      <c r="H223" s="366">
        <v>12734.424717152779</v>
      </c>
      <c r="I223" s="366">
        <v>12389.54636969469</v>
      </c>
      <c r="J223" s="366">
        <v>12291.268140907174</v>
      </c>
      <c r="K223" s="216"/>
    </row>
    <row r="224" spans="2:11" ht="15">
      <c r="B224" s="367" t="s">
        <v>836</v>
      </c>
      <c r="C224" s="365">
        <v>0.27751794333672253</v>
      </c>
      <c r="D224" s="365">
        <v>0.2899766729622135</v>
      </c>
      <c r="E224" s="365">
        <v>0.26055987952212245</v>
      </c>
      <c r="F224" s="365">
        <v>0.24537547973581297</v>
      </c>
      <c r="G224" s="366">
        <v>20849.75836521961</v>
      </c>
      <c r="H224" s="366">
        <v>21465.725465351094</v>
      </c>
      <c r="I224" s="366">
        <v>20030.43779261467</v>
      </c>
      <c r="J224" s="366">
        <v>19315.27660564542</v>
      </c>
      <c r="K224" s="216"/>
    </row>
    <row r="225" spans="2:11" ht="15">
      <c r="B225" s="367" t="s">
        <v>837</v>
      </c>
      <c r="C225" s="365">
        <v>0.18398002727478957</v>
      </c>
      <c r="D225" s="365">
        <v>0.19458106409081966</v>
      </c>
      <c r="E225" s="365">
        <v>0.13636786015717384</v>
      </c>
      <c r="F225" s="365">
        <v>0.13703517956986966</v>
      </c>
      <c r="G225" s="366">
        <v>23287.548284004315</v>
      </c>
      <c r="H225" s="366">
        <v>24350.126993719732</v>
      </c>
      <c r="I225" s="366">
        <v>18962.645399750727</v>
      </c>
      <c r="J225" s="366">
        <v>19018.4500244342</v>
      </c>
      <c r="K225" s="216"/>
    </row>
    <row r="226" spans="2:11" ht="15">
      <c r="B226" s="367" t="s">
        <v>838</v>
      </c>
      <c r="C226" s="365">
        <v>0.18802579742686198</v>
      </c>
      <c r="D226" s="365">
        <v>0.19647204231741622</v>
      </c>
      <c r="E226" s="365">
        <v>0.15076528936082756</v>
      </c>
      <c r="F226" s="365">
        <v>0.13992132548873593</v>
      </c>
      <c r="G226" s="366">
        <v>56114.9683170118</v>
      </c>
      <c r="H226" s="366">
        <v>60239.211249393884</v>
      </c>
      <c r="I226" s="366">
        <v>40788.3263536342</v>
      </c>
      <c r="J226" s="366">
        <v>37099.842925291676</v>
      </c>
      <c r="K226" s="216"/>
    </row>
    <row r="227" spans="2:13" ht="15">
      <c r="B227" s="368"/>
      <c r="C227" s="369"/>
      <c r="D227" s="369"/>
      <c r="E227" s="369"/>
      <c r="F227" s="369"/>
      <c r="G227" s="369"/>
      <c r="H227" s="370"/>
      <c r="I227" s="370"/>
      <c r="J227" s="370"/>
      <c r="K227" s="370"/>
      <c r="L227" s="216"/>
      <c r="M227" s="216"/>
    </row>
    <row r="228" spans="2:13" ht="15">
      <c r="B228" s="216"/>
      <c r="C228" s="216"/>
      <c r="D228" s="216"/>
      <c r="E228" s="216"/>
      <c r="F228" s="216"/>
      <c r="G228" s="216"/>
      <c r="H228" s="216"/>
      <c r="I228" s="216"/>
      <c r="J228" s="216"/>
      <c r="K228" s="216"/>
      <c r="L228" s="216"/>
      <c r="M228" s="216"/>
    </row>
    <row r="229" spans="2:13" ht="15">
      <c r="B229" s="492" t="s">
        <v>839</v>
      </c>
      <c r="C229" s="492"/>
      <c r="D229" s="492"/>
      <c r="E229" s="492"/>
      <c r="F229" s="492"/>
      <c r="G229" s="364"/>
      <c r="H229" s="337"/>
      <c r="I229" s="216"/>
      <c r="J229" s="216"/>
      <c r="K229" s="216"/>
      <c r="L229" s="216"/>
      <c r="M229" s="216"/>
    </row>
    <row r="230" spans="2:13" ht="48">
      <c r="B230" s="371"/>
      <c r="C230" s="372" t="s">
        <v>840</v>
      </c>
      <c r="D230" s="372" t="s">
        <v>835</v>
      </c>
      <c r="E230" s="372" t="s">
        <v>836</v>
      </c>
      <c r="F230" s="372" t="s">
        <v>837</v>
      </c>
      <c r="G230" s="372" t="s">
        <v>838</v>
      </c>
      <c r="H230" s="337"/>
      <c r="I230" s="216"/>
      <c r="J230" s="216"/>
      <c r="K230" s="216"/>
      <c r="L230" s="216"/>
      <c r="M230" s="216"/>
    </row>
    <row r="231" spans="2:13" ht="15">
      <c r="B231" s="364" t="s">
        <v>841</v>
      </c>
      <c r="C231" s="373">
        <v>1220000</v>
      </c>
      <c r="D231" s="373">
        <v>120000</v>
      </c>
      <c r="E231" s="373">
        <v>360000</v>
      </c>
      <c r="F231" s="373">
        <v>600000</v>
      </c>
      <c r="G231" s="373">
        <v>1200000</v>
      </c>
      <c r="H231" s="337"/>
      <c r="I231" s="216"/>
      <c r="J231" s="216"/>
      <c r="K231" s="216"/>
      <c r="L231" s="216"/>
      <c r="M231" s="216"/>
    </row>
    <row r="232" spans="2:13" ht="15">
      <c r="B232" s="364" t="s">
        <v>842</v>
      </c>
      <c r="C232" s="373">
        <v>3213261.71619172</v>
      </c>
      <c r="D232" s="373">
        <v>136825.371917465</v>
      </c>
      <c r="E232" s="373">
        <v>472183.25868967</v>
      </c>
      <c r="F232" s="373">
        <v>1012888.7125797</v>
      </c>
      <c r="G232" s="373">
        <v>3102521.62388648</v>
      </c>
      <c r="H232" s="337"/>
      <c r="I232" s="216"/>
      <c r="J232" s="216"/>
      <c r="K232" s="216"/>
      <c r="L232" s="216"/>
      <c r="M232" s="216"/>
    </row>
    <row r="233" spans="2:13" ht="15">
      <c r="B233" s="364" t="s">
        <v>843</v>
      </c>
      <c r="C233" s="374">
        <v>0.180995906607454</v>
      </c>
      <c r="D233" s="374">
        <v>0.271892620988002</v>
      </c>
      <c r="E233" s="374">
        <v>0.184860035696232</v>
      </c>
      <c r="F233" s="374">
        <v>0.21105125948714198</v>
      </c>
      <c r="G233" s="374">
        <v>0.18078508502037</v>
      </c>
      <c r="H233" s="375"/>
      <c r="I233" s="216"/>
      <c r="J233" s="216"/>
      <c r="K233" s="216"/>
      <c r="L233" s="216"/>
      <c r="M233" s="216"/>
    </row>
    <row r="234" spans="2:13" ht="15">
      <c r="B234" s="364" t="s">
        <v>844</v>
      </c>
      <c r="C234" s="374">
        <v>0.14314511682032902</v>
      </c>
      <c r="D234" s="374">
        <v>0.193896066009451</v>
      </c>
      <c r="E234" s="374">
        <v>0.165887536990211</v>
      </c>
      <c r="F234" s="374">
        <v>0.168595748915123</v>
      </c>
      <c r="G234" s="374">
        <v>0.143011194872263</v>
      </c>
      <c r="H234" s="337"/>
      <c r="I234" s="216"/>
      <c r="J234" s="216"/>
      <c r="K234" s="216"/>
      <c r="L234" s="216"/>
      <c r="M234" s="216"/>
    </row>
    <row r="235" spans="2:13" ht="15">
      <c r="B235" s="364" t="s">
        <v>845</v>
      </c>
      <c r="C235" s="374">
        <v>0.137983294351325</v>
      </c>
      <c r="D235" s="374">
        <v>0.184284979126221</v>
      </c>
      <c r="E235" s="374">
        <v>0.15753080103134798</v>
      </c>
      <c r="F235" s="374">
        <v>0.160039654552481</v>
      </c>
      <c r="G235" s="374">
        <v>0.138040632009019</v>
      </c>
      <c r="H235" s="337"/>
      <c r="I235" s="216"/>
      <c r="J235" s="216"/>
      <c r="K235" s="216"/>
      <c r="L235" s="216"/>
      <c r="M235" s="216"/>
    </row>
    <row r="236" spans="2:13" ht="15">
      <c r="B236" s="216"/>
      <c r="C236" s="216"/>
      <c r="D236" s="216"/>
      <c r="E236" s="216"/>
      <c r="F236" s="216"/>
      <c r="G236" s="216"/>
      <c r="H236" s="216"/>
      <c r="I236" s="216"/>
      <c r="J236" s="216"/>
      <c r="K236" s="216"/>
      <c r="L236" s="216"/>
      <c r="M236" s="216"/>
    </row>
    <row r="237" spans="2:13" ht="15">
      <c r="B237" s="492" t="s">
        <v>846</v>
      </c>
      <c r="C237" s="492"/>
      <c r="D237" s="492"/>
      <c r="E237" s="492"/>
      <c r="F237" s="492"/>
      <c r="G237" s="364"/>
      <c r="H237" s="216"/>
      <c r="I237" s="216"/>
      <c r="J237" s="216"/>
      <c r="K237" s="216"/>
      <c r="L237" s="216"/>
      <c r="M237" s="216"/>
    </row>
    <row r="238" spans="2:13" ht="48">
      <c r="B238" s="371"/>
      <c r="C238" s="372" t="s">
        <v>840</v>
      </c>
      <c r="D238" s="372" t="s">
        <v>835</v>
      </c>
      <c r="E238" s="372" t="s">
        <v>836</v>
      </c>
      <c r="F238" s="372" t="s">
        <v>837</v>
      </c>
      <c r="G238" s="372" t="s">
        <v>838</v>
      </c>
      <c r="H238" s="216"/>
      <c r="I238" s="216"/>
      <c r="J238" s="216"/>
      <c r="K238" s="216"/>
      <c r="L238" s="216"/>
      <c r="M238" s="216"/>
    </row>
    <row r="239" spans="2:13" ht="15">
      <c r="B239" s="364" t="s">
        <v>841</v>
      </c>
      <c r="C239" s="373">
        <v>1220000</v>
      </c>
      <c r="D239" s="373">
        <v>120000</v>
      </c>
      <c r="E239" s="373">
        <v>360000</v>
      </c>
      <c r="F239" s="373">
        <v>600000</v>
      </c>
      <c r="G239" s="373">
        <v>1200000</v>
      </c>
      <c r="H239" s="216"/>
      <c r="I239" s="216"/>
      <c r="J239" s="216"/>
      <c r="K239" s="216"/>
      <c r="L239" s="216"/>
      <c r="M239" s="216"/>
    </row>
    <row r="240" spans="2:13" ht="15">
      <c r="B240" s="364" t="s">
        <v>842</v>
      </c>
      <c r="C240" s="373">
        <v>3379994.85572154</v>
      </c>
      <c r="D240" s="373">
        <v>137457.276957736</v>
      </c>
      <c r="E240" s="373">
        <v>479813.47438394</v>
      </c>
      <c r="F240" s="373">
        <v>1041324.66378183</v>
      </c>
      <c r="G240" s="373">
        <v>3261070.01079452</v>
      </c>
      <c r="H240" s="216"/>
      <c r="I240" s="216"/>
      <c r="J240" s="216"/>
      <c r="K240" s="216"/>
      <c r="L240" s="216"/>
      <c r="M240" s="216"/>
    </row>
    <row r="241" spans="2:13" ht="15">
      <c r="B241" s="364" t="s">
        <v>843</v>
      </c>
      <c r="C241" s="374">
        <v>0.190195581999468</v>
      </c>
      <c r="D241" s="374">
        <v>0.282479440279933</v>
      </c>
      <c r="E241" s="374">
        <v>0.19631642241769398</v>
      </c>
      <c r="F241" s="374">
        <v>0.22251370291317102</v>
      </c>
      <c r="G241" s="374">
        <v>0.190026416079697</v>
      </c>
      <c r="H241" s="216"/>
      <c r="I241" s="216"/>
      <c r="J241" s="216"/>
      <c r="K241" s="216"/>
      <c r="L241" s="216"/>
      <c r="M241" s="216"/>
    </row>
    <row r="242" spans="2:13" ht="15">
      <c r="B242" s="364" t="s">
        <v>844</v>
      </c>
      <c r="C242" s="374">
        <v>0.14314511682032902</v>
      </c>
      <c r="D242" s="374">
        <v>0.193896066009451</v>
      </c>
      <c r="E242" s="374">
        <v>0.165887536990211</v>
      </c>
      <c r="F242" s="374">
        <v>0.168595748915123</v>
      </c>
      <c r="G242" s="374">
        <v>0.143011194872263</v>
      </c>
      <c r="H242" s="216"/>
      <c r="I242" s="216"/>
      <c r="J242" s="216"/>
      <c r="K242" s="216"/>
      <c r="L242" s="216"/>
      <c r="M242" s="216"/>
    </row>
    <row r="243" spans="2:13" ht="15">
      <c r="B243" s="364" t="s">
        <v>845</v>
      </c>
      <c r="C243" s="374">
        <v>0.137983294351325</v>
      </c>
      <c r="D243" s="374">
        <v>0.184284979126221</v>
      </c>
      <c r="E243" s="374">
        <v>0.15753080103134798</v>
      </c>
      <c r="F243" s="374">
        <v>0.160039654552481</v>
      </c>
      <c r="G243" s="374">
        <v>0.138040632009019</v>
      </c>
      <c r="H243" s="216"/>
      <c r="I243" s="216"/>
      <c r="J243" s="216"/>
      <c r="K243" s="216"/>
      <c r="L243" s="216"/>
      <c r="M243" s="216"/>
    </row>
    <row r="244" spans="2:13" ht="15">
      <c r="B244" s="216"/>
      <c r="C244" s="216"/>
      <c r="D244" s="216"/>
      <c r="E244" s="216"/>
      <c r="F244" s="216"/>
      <c r="G244" s="216"/>
      <c r="H244" s="216"/>
      <c r="I244" s="216"/>
      <c r="J244" s="216"/>
      <c r="K244" s="216"/>
      <c r="L244" s="216"/>
      <c r="M244" s="216"/>
    </row>
    <row r="245" spans="2:13" ht="15">
      <c r="B245" s="216"/>
      <c r="C245" s="216"/>
      <c r="D245" s="216"/>
      <c r="E245" s="216"/>
      <c r="F245" s="216"/>
      <c r="G245" s="216"/>
      <c r="H245" s="216"/>
      <c r="I245" s="216"/>
      <c r="J245" s="216"/>
      <c r="K245" s="216"/>
      <c r="L245" s="216"/>
      <c r="M245" s="216"/>
    </row>
    <row r="246" spans="2:13" ht="15">
      <c r="B246" s="216"/>
      <c r="C246" s="216"/>
      <c r="D246" s="216"/>
      <c r="E246" s="216"/>
      <c r="F246" s="216"/>
      <c r="G246" s="216"/>
      <c r="H246" s="216"/>
      <c r="I246" s="216"/>
      <c r="J246" s="216"/>
      <c r="K246" s="216"/>
      <c r="L246" s="216"/>
      <c r="M246" s="216"/>
    </row>
    <row r="247" spans="2:13" ht="15">
      <c r="B247" s="371" t="s">
        <v>847</v>
      </c>
      <c r="C247" s="371"/>
      <c r="D247" s="216"/>
      <c r="E247" s="216"/>
      <c r="F247" s="216"/>
      <c r="G247" s="216"/>
      <c r="H247" s="216"/>
      <c r="I247" s="216"/>
      <c r="J247" s="216"/>
      <c r="K247" s="216"/>
      <c r="L247" s="216"/>
      <c r="M247" s="216"/>
    </row>
    <row r="248" spans="2:13" ht="15">
      <c r="B248" s="376" t="s">
        <v>848</v>
      </c>
      <c r="C248" s="377">
        <v>0.12690078387714476</v>
      </c>
      <c r="E248" s="378"/>
      <c r="F248" s="216"/>
      <c r="G248" s="216"/>
      <c r="H248" s="216"/>
      <c r="I248" s="216"/>
      <c r="J248" s="216"/>
      <c r="K248" s="216"/>
      <c r="L248" s="216"/>
      <c r="M248" s="216"/>
    </row>
    <row r="249" spans="2:13" ht="15">
      <c r="B249" s="376" t="s">
        <v>849</v>
      </c>
      <c r="C249" s="377">
        <v>0.1466259378789109</v>
      </c>
      <c r="E249" s="378"/>
      <c r="F249" s="216"/>
      <c r="G249" s="216"/>
      <c r="H249" s="216"/>
      <c r="I249" s="216"/>
      <c r="J249" s="216"/>
      <c r="K249" s="216"/>
      <c r="L249" s="216"/>
      <c r="M249" s="216"/>
    </row>
    <row r="250" spans="2:13" ht="15">
      <c r="B250" s="376" t="s">
        <v>850</v>
      </c>
      <c r="C250" s="379">
        <v>1.466915822962157</v>
      </c>
      <c r="E250" s="380"/>
      <c r="F250" s="216"/>
      <c r="G250" s="216"/>
      <c r="H250" s="216"/>
      <c r="I250" s="216"/>
      <c r="J250" s="216"/>
      <c r="K250" s="216"/>
      <c r="L250" s="216"/>
      <c r="M250" s="216"/>
    </row>
    <row r="251" spans="2:13" ht="15">
      <c r="B251" s="376" t="s">
        <v>851</v>
      </c>
      <c r="C251" s="379">
        <v>0.6849682571766494</v>
      </c>
      <c r="E251" s="380"/>
      <c r="F251" s="216"/>
      <c r="G251" s="216"/>
      <c r="H251" s="216"/>
      <c r="I251" s="216"/>
      <c r="J251" s="216"/>
      <c r="K251" s="216"/>
      <c r="L251" s="216"/>
      <c r="M251" s="216"/>
    </row>
    <row r="252" spans="2:13" ht="15">
      <c r="B252" s="376" t="s">
        <v>852</v>
      </c>
      <c r="C252" s="379">
        <v>0.2717684591443438</v>
      </c>
      <c r="E252" s="380"/>
      <c r="F252" s="216"/>
      <c r="G252" s="216"/>
      <c r="H252" s="216"/>
      <c r="I252" s="216"/>
      <c r="J252" s="216"/>
      <c r="K252" s="216"/>
      <c r="L252" s="216"/>
      <c r="M252" s="216"/>
    </row>
    <row r="253" spans="2:13" ht="15">
      <c r="B253" s="376" t="s">
        <v>853</v>
      </c>
      <c r="C253" s="381">
        <v>-0.038181090125100015</v>
      </c>
      <c r="E253" s="380"/>
      <c r="F253" s="216"/>
      <c r="G253" s="216"/>
      <c r="H253" s="216"/>
      <c r="I253" s="216"/>
      <c r="J253" s="216"/>
      <c r="K253" s="216"/>
      <c r="L253" s="216"/>
      <c r="M253" s="216"/>
    </row>
    <row r="254" spans="2:13" ht="15">
      <c r="B254" s="382" t="s">
        <v>854</v>
      </c>
      <c r="C254" s="383">
        <v>0.12357153388508964</v>
      </c>
      <c r="E254" s="384"/>
      <c r="F254" s="216"/>
      <c r="G254" s="216"/>
      <c r="H254" s="216"/>
      <c r="I254" s="216"/>
      <c r="J254" s="216"/>
      <c r="K254" s="216"/>
      <c r="L254" s="216"/>
      <c r="M254" s="216"/>
    </row>
    <row r="255" spans="2:13" ht="15">
      <c r="B255" s="364" t="s">
        <v>855</v>
      </c>
      <c r="C255" s="385">
        <v>0.069</v>
      </c>
      <c r="E255" s="378"/>
      <c r="F255" s="216"/>
      <c r="G255" s="216"/>
      <c r="H255" s="216"/>
      <c r="I255" s="216"/>
      <c r="J255" s="216"/>
      <c r="K255" s="216"/>
      <c r="L255" s="216"/>
      <c r="M255" s="216"/>
    </row>
    <row r="256" spans="2:13" ht="15">
      <c r="B256" s="368"/>
      <c r="C256" s="378"/>
      <c r="E256" s="378"/>
      <c r="F256" s="216"/>
      <c r="G256" s="216"/>
      <c r="H256" s="216"/>
      <c r="I256" s="216"/>
      <c r="J256" s="216"/>
      <c r="K256" s="216"/>
      <c r="L256" s="216"/>
      <c r="M256" s="216"/>
    </row>
    <row r="257" spans="2:13" ht="15">
      <c r="B257" s="368"/>
      <c r="C257" s="378"/>
      <c r="E257" s="378"/>
      <c r="F257" s="216"/>
      <c r="G257" s="216"/>
      <c r="H257" s="216"/>
      <c r="I257" s="216"/>
      <c r="J257" s="216"/>
      <c r="K257" s="216"/>
      <c r="L257" s="216"/>
      <c r="M257" s="216"/>
    </row>
    <row r="258" spans="2:13" ht="15">
      <c r="B258" s="212" t="s">
        <v>856</v>
      </c>
      <c r="C258" s="371"/>
      <c r="E258" s="378"/>
      <c r="F258" s="216"/>
      <c r="G258" s="216"/>
      <c r="H258" s="216"/>
      <c r="I258" s="216"/>
      <c r="J258" s="216"/>
      <c r="K258" s="216"/>
      <c r="L258" s="216"/>
      <c r="M258" s="216"/>
    </row>
    <row r="259" spans="2:13" ht="15">
      <c r="B259" s="376" t="s">
        <v>857</v>
      </c>
      <c r="C259" s="386">
        <v>0.05738547839328641</v>
      </c>
      <c r="E259" s="378"/>
      <c r="F259" s="216"/>
      <c r="G259" s="216"/>
      <c r="H259" s="216"/>
      <c r="I259" s="216"/>
      <c r="J259" s="216"/>
      <c r="K259" s="216"/>
      <c r="L259" s="216"/>
      <c r="M259" s="216"/>
    </row>
    <row r="260" spans="2:13" ht="15">
      <c r="B260" s="216"/>
      <c r="C260" s="216"/>
      <c r="D260" s="216"/>
      <c r="E260" s="216"/>
      <c r="F260" s="216"/>
      <c r="G260" s="216"/>
      <c r="H260" s="216"/>
      <c r="I260" s="216"/>
      <c r="J260" s="216"/>
      <c r="K260" s="216"/>
      <c r="L260" s="216"/>
      <c r="M260" s="216"/>
    </row>
    <row r="261" spans="2:13" ht="15">
      <c r="B261" s="216"/>
      <c r="C261" s="216"/>
      <c r="D261" s="216"/>
      <c r="E261" s="216"/>
      <c r="F261" s="216"/>
      <c r="G261" s="216"/>
      <c r="H261" s="216"/>
      <c r="I261" s="216"/>
      <c r="J261" s="216"/>
      <c r="K261" s="216"/>
      <c r="L261" s="216"/>
      <c r="M261" s="216"/>
    </row>
    <row r="262" spans="2:13" ht="15">
      <c r="B262" s="212" t="s">
        <v>858</v>
      </c>
      <c r="C262" s="216"/>
      <c r="D262" s="216"/>
      <c r="E262" s="216"/>
      <c r="F262" s="216"/>
      <c r="G262" s="216"/>
      <c r="H262" s="216"/>
      <c r="I262" s="216"/>
      <c r="J262" s="216"/>
      <c r="K262" s="216"/>
      <c r="L262" s="216"/>
      <c r="M262" s="216"/>
    </row>
    <row r="263" spans="2:13" ht="15">
      <c r="B263" s="364" t="s">
        <v>859</v>
      </c>
      <c r="C263" s="368"/>
      <c r="D263" s="216"/>
      <c r="E263" s="216"/>
      <c r="F263" s="216"/>
      <c r="G263" s="216"/>
      <c r="H263" s="216"/>
      <c r="I263" s="216"/>
      <c r="J263" s="216"/>
      <c r="K263" s="216"/>
      <c r="L263" s="216"/>
      <c r="M263" s="216"/>
    </row>
    <row r="264" spans="2:13" ht="15">
      <c r="B264" s="364" t="s">
        <v>860</v>
      </c>
      <c r="C264" s="368"/>
      <c r="D264" s="216"/>
      <c r="E264" s="216"/>
      <c r="F264" s="216"/>
      <c r="G264" s="216"/>
      <c r="H264" s="216"/>
      <c r="I264" s="216"/>
      <c r="J264" s="216"/>
      <c r="K264" s="216"/>
      <c r="L264" s="216"/>
      <c r="M264" s="216"/>
    </row>
    <row r="265" ht="12.75" thickBot="1"/>
    <row r="266" spans="1:6" s="216" customFormat="1" ht="15">
      <c r="A266" s="213"/>
      <c r="B266" s="214"/>
      <c r="C266" s="215"/>
      <c r="D266" s="215"/>
      <c r="E266" s="488" t="s">
        <v>890</v>
      </c>
      <c r="F266" s="489"/>
    </row>
    <row r="267" spans="1:6" s="216" customFormat="1" ht="12">
      <c r="A267" s="213"/>
      <c r="B267" s="217" t="s">
        <v>891</v>
      </c>
      <c r="C267" s="218"/>
      <c r="D267" s="218"/>
      <c r="E267" s="219"/>
      <c r="F267" s="220"/>
    </row>
    <row r="268" spans="1:6" s="216" customFormat="1" ht="12">
      <c r="A268" s="213"/>
      <c r="B268" s="221"/>
      <c r="C268" s="218"/>
      <c r="D268" s="218"/>
      <c r="E268" s="218"/>
      <c r="F268" s="220"/>
    </row>
    <row r="269" spans="1:6" s="216" customFormat="1" ht="12">
      <c r="A269" s="213"/>
      <c r="B269" s="221"/>
      <c r="C269" s="218"/>
      <c r="D269" s="218"/>
      <c r="E269" s="219"/>
      <c r="F269" s="220"/>
    </row>
    <row r="270" spans="1:6" s="216" customFormat="1" ht="12">
      <c r="A270" s="213"/>
      <c r="B270" s="222" t="s">
        <v>892</v>
      </c>
      <c r="C270" s="218"/>
      <c r="D270" s="218"/>
      <c r="E270" s="219"/>
      <c r="F270" s="220"/>
    </row>
    <row r="271" spans="1:6" s="216" customFormat="1" ht="12">
      <c r="A271" s="213"/>
      <c r="B271" s="490" t="s">
        <v>893</v>
      </c>
      <c r="C271" s="491"/>
      <c r="D271" s="491"/>
      <c r="E271" s="219"/>
      <c r="F271" s="220"/>
    </row>
    <row r="272" spans="1:6" s="216" customFormat="1" ht="12">
      <c r="A272" s="213"/>
      <c r="B272" s="490"/>
      <c r="C272" s="491"/>
      <c r="D272" s="491"/>
      <c r="E272" s="219"/>
      <c r="F272" s="220"/>
    </row>
    <row r="273" spans="1:6" s="216" customFormat="1" ht="12">
      <c r="A273" s="213"/>
      <c r="B273" s="222" t="s">
        <v>894</v>
      </c>
      <c r="C273" s="218"/>
      <c r="D273" s="218"/>
      <c r="E273" s="219"/>
      <c r="F273" s="220"/>
    </row>
    <row r="274" spans="1:6" s="216" customFormat="1" ht="12">
      <c r="A274" s="213"/>
      <c r="B274" s="222"/>
      <c r="C274" s="218"/>
      <c r="D274" s="218"/>
      <c r="E274" s="219"/>
      <c r="F274" s="220"/>
    </row>
    <row r="275" spans="1:6" s="216" customFormat="1" ht="12">
      <c r="A275" s="213"/>
      <c r="B275" s="221"/>
      <c r="C275" s="218"/>
      <c r="D275" s="218"/>
      <c r="E275" s="219"/>
      <c r="F275" s="220"/>
    </row>
    <row r="276" spans="1:6" s="216" customFormat="1" ht="12.75" thickBot="1">
      <c r="A276" s="213"/>
      <c r="B276" s="223"/>
      <c r="C276" s="224"/>
      <c r="D276" s="224"/>
      <c r="E276" s="225"/>
      <c r="F276" s="226"/>
    </row>
    <row r="277" s="216" customFormat="1" ht="12.75" thickBot="1">
      <c r="A277" s="213"/>
    </row>
    <row r="278" spans="1:2" s="216" customFormat="1" ht="15">
      <c r="A278" s="213"/>
      <c r="B278" s="227" t="s">
        <v>895</v>
      </c>
    </row>
    <row r="279" spans="1:2" s="216" customFormat="1" ht="12">
      <c r="A279" s="213"/>
      <c r="B279" s="228" t="s">
        <v>896</v>
      </c>
    </row>
    <row r="280" spans="1:2" s="216" customFormat="1" ht="12">
      <c r="A280" s="213"/>
      <c r="B280" s="229"/>
    </row>
    <row r="281" spans="1:2" s="216" customFormat="1" ht="12">
      <c r="A281" s="213"/>
      <c r="B281" s="229"/>
    </row>
    <row r="282" spans="1:2" s="216" customFormat="1" ht="12">
      <c r="A282" s="213"/>
      <c r="B282" s="229"/>
    </row>
    <row r="283" spans="1:2" s="216" customFormat="1" ht="12">
      <c r="A283" s="213"/>
      <c r="B283" s="229"/>
    </row>
    <row r="284" spans="1:2" s="216" customFormat="1" ht="12">
      <c r="A284" s="213"/>
      <c r="B284" s="229"/>
    </row>
    <row r="285" spans="1:2" s="216" customFormat="1" ht="12">
      <c r="A285" s="213"/>
      <c r="B285" s="229"/>
    </row>
    <row r="286" spans="1:2" s="216" customFormat="1" ht="12">
      <c r="A286" s="213"/>
      <c r="B286" s="229"/>
    </row>
    <row r="287" spans="1:2" s="216" customFormat="1" ht="12">
      <c r="A287" s="213"/>
      <c r="B287" s="229"/>
    </row>
    <row r="288" spans="1:2" s="216" customFormat="1" ht="12">
      <c r="A288" s="213"/>
      <c r="B288" s="229"/>
    </row>
    <row r="289" spans="1:2" s="216" customFormat="1" ht="12.75" thickBot="1">
      <c r="A289" s="213"/>
      <c r="B289" s="230"/>
    </row>
  </sheetData>
  <mergeCells count="28">
    <mergeCell ref="B1:G1"/>
    <mergeCell ref="G183:G185"/>
    <mergeCell ref="B186:G186"/>
    <mergeCell ref="B187:G187"/>
    <mergeCell ref="B207:F207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208:F208"/>
    <mergeCell ref="B123:D123"/>
    <mergeCell ref="B126:G126"/>
    <mergeCell ref="B133:B134"/>
    <mergeCell ref="C133:C134"/>
    <mergeCell ref="G171:G181"/>
    <mergeCell ref="E266:F266"/>
    <mergeCell ref="B271:D272"/>
    <mergeCell ref="B219:J219"/>
    <mergeCell ref="B220:B221"/>
    <mergeCell ref="C220:D220"/>
    <mergeCell ref="G220:J220"/>
    <mergeCell ref="B229:F229"/>
    <mergeCell ref="B237:F237"/>
  </mergeCells>
  <printOptions/>
  <pageMargins left="0" right="0" top="0" bottom="0" header="0" footer="0"/>
  <pageSetup horizontalDpi="600" verticalDpi="600" orientation="landscape" r:id="rId2"/>
  <headerFooter>
    <oddFooter>&amp;C&amp;1#&amp;"Calibri"&amp;10&amp;K000000 For internal use only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51A77-63C4-42BB-9B03-F16F0BC313BC}">
  <sheetPr>
    <outlinePr summaryBelow="0"/>
  </sheetPr>
  <dimension ref="A1:K190"/>
  <sheetViews>
    <sheetView workbookViewId="0" topLeftCell="A1">
      <selection activeCell="D184" sqref="D184"/>
    </sheetView>
  </sheetViews>
  <sheetFormatPr defaultColWidth="9.140625" defaultRowHeight="15"/>
  <cols>
    <col min="1" max="1" width="3.28125" style="399" customWidth="1"/>
    <col min="2" max="2" width="60.7109375" style="399" customWidth="1"/>
    <col min="3" max="3" width="16.7109375" style="399" customWidth="1"/>
    <col min="4" max="4" width="15.7109375" style="399" customWidth="1"/>
    <col min="5" max="5" width="13.140625" style="399" customWidth="1"/>
    <col min="6" max="6" width="17.57421875" style="399" customWidth="1"/>
    <col min="7" max="7" width="15.8515625" style="399" customWidth="1"/>
    <col min="8" max="8" width="13.28125" style="399" customWidth="1"/>
    <col min="9" max="9" width="9.7109375" style="399" customWidth="1"/>
    <col min="10" max="10" width="10.8515625" style="399" customWidth="1"/>
    <col min="11" max="16384" width="9.140625" style="399" customWidth="1"/>
  </cols>
  <sheetData>
    <row r="1" spans="1:10" ht="15.95" customHeight="1">
      <c r="A1" s="398"/>
      <c r="B1" s="522" t="s">
        <v>912</v>
      </c>
      <c r="C1" s="523"/>
      <c r="D1" s="523"/>
      <c r="E1" s="523"/>
      <c r="F1" s="398"/>
      <c r="G1" s="398"/>
      <c r="H1" s="398"/>
      <c r="I1" s="398"/>
      <c r="J1" s="398"/>
    </row>
    <row r="2" spans="1:10" ht="12.95" customHeight="1">
      <c r="A2" s="398"/>
      <c r="B2" s="43"/>
      <c r="C2" s="398"/>
      <c r="D2" s="398"/>
      <c r="E2" s="398"/>
      <c r="F2" s="398"/>
      <c r="G2" s="398"/>
      <c r="H2" s="398"/>
      <c r="I2" s="398"/>
      <c r="J2" s="398"/>
    </row>
    <row r="3" spans="1:10" ht="12.95" customHeight="1" thickBot="1">
      <c r="A3" s="44" t="s">
        <v>7</v>
      </c>
      <c r="B3" s="281" t="s">
        <v>8</v>
      </c>
      <c r="C3" s="398"/>
      <c r="D3" s="398"/>
      <c r="E3" s="398"/>
      <c r="F3" s="398"/>
      <c r="G3" s="398"/>
      <c r="H3" s="398"/>
      <c r="I3" s="398"/>
      <c r="J3" s="398"/>
    </row>
    <row r="4" spans="1:10" ht="27.95" customHeight="1">
      <c r="A4" s="398"/>
      <c r="B4" s="45" t="s">
        <v>9</v>
      </c>
      <c r="C4" s="46" t="s">
        <v>10</v>
      </c>
      <c r="D4" s="47" t="s">
        <v>336</v>
      </c>
      <c r="E4" s="47" t="s">
        <v>12</v>
      </c>
      <c r="F4" s="47" t="s">
        <v>13</v>
      </c>
      <c r="G4" s="47" t="s">
        <v>14</v>
      </c>
      <c r="H4" s="47" t="s">
        <v>15</v>
      </c>
      <c r="I4" s="48" t="s">
        <v>16</v>
      </c>
      <c r="J4" s="400" t="s">
        <v>17</v>
      </c>
    </row>
    <row r="5" spans="1:10" ht="12.95" customHeight="1">
      <c r="A5" s="398"/>
      <c r="B5" s="49" t="s">
        <v>337</v>
      </c>
      <c r="C5" s="50"/>
      <c r="D5" s="50"/>
      <c r="E5" s="50"/>
      <c r="F5" s="50"/>
      <c r="G5" s="50"/>
      <c r="H5" s="127"/>
      <c r="I5" s="57"/>
      <c r="J5" s="398"/>
    </row>
    <row r="6" spans="1:10" ht="12.95" customHeight="1">
      <c r="A6" s="398"/>
      <c r="B6" s="49" t="s">
        <v>338</v>
      </c>
      <c r="C6" s="50"/>
      <c r="D6" s="50"/>
      <c r="E6" s="50"/>
      <c r="F6" s="398"/>
      <c r="G6" s="127"/>
      <c r="H6" s="127"/>
      <c r="I6" s="57"/>
      <c r="J6" s="398"/>
    </row>
    <row r="7" spans="1:10" ht="12.95" customHeight="1">
      <c r="A7" s="51" t="s">
        <v>339</v>
      </c>
      <c r="B7" s="52" t="s">
        <v>340</v>
      </c>
      <c r="C7" s="50" t="s">
        <v>341</v>
      </c>
      <c r="D7" s="50" t="s">
        <v>342</v>
      </c>
      <c r="E7" s="53">
        <v>6500000</v>
      </c>
      <c r="F7" s="54">
        <v>6500.4</v>
      </c>
      <c r="G7" s="55">
        <v>0.0395</v>
      </c>
      <c r="H7" s="56">
        <v>0.066954</v>
      </c>
      <c r="I7" s="57"/>
      <c r="J7" s="398"/>
    </row>
    <row r="8" spans="1:10" ht="12.95" customHeight="1">
      <c r="A8" s="398"/>
      <c r="B8" s="49" t="s">
        <v>137</v>
      </c>
      <c r="C8" s="50"/>
      <c r="D8" s="50"/>
      <c r="E8" s="50"/>
      <c r="F8" s="58">
        <v>6500.4</v>
      </c>
      <c r="G8" s="59">
        <v>0.0395</v>
      </c>
      <c r="H8" s="60"/>
      <c r="I8" s="61"/>
      <c r="J8" s="398"/>
    </row>
    <row r="9" spans="1:10" ht="12.95" customHeight="1">
      <c r="A9" s="398"/>
      <c r="B9" s="62" t="s">
        <v>343</v>
      </c>
      <c r="C9" s="63"/>
      <c r="D9" s="63"/>
      <c r="E9" s="63"/>
      <c r="F9" s="60" t="s">
        <v>139</v>
      </c>
      <c r="G9" s="60" t="s">
        <v>139</v>
      </c>
      <c r="H9" s="60"/>
      <c r="I9" s="61"/>
      <c r="J9" s="398"/>
    </row>
    <row r="10" spans="1:10" ht="12.95" customHeight="1">
      <c r="A10" s="398"/>
      <c r="B10" s="62" t="s">
        <v>137</v>
      </c>
      <c r="C10" s="63"/>
      <c r="D10" s="63"/>
      <c r="E10" s="63"/>
      <c r="F10" s="60" t="s">
        <v>139</v>
      </c>
      <c r="G10" s="60" t="s">
        <v>139</v>
      </c>
      <c r="H10" s="60"/>
      <c r="I10" s="61"/>
      <c r="J10" s="398"/>
    </row>
    <row r="11" spans="1:10" ht="12.95" customHeight="1">
      <c r="A11" s="398"/>
      <c r="B11" s="62" t="s">
        <v>140</v>
      </c>
      <c r="C11" s="64"/>
      <c r="D11" s="63"/>
      <c r="E11" s="64"/>
      <c r="F11" s="58">
        <v>6500.4</v>
      </c>
      <c r="G11" s="59">
        <v>0.0395</v>
      </c>
      <c r="H11" s="60"/>
      <c r="I11" s="61"/>
      <c r="J11" s="398"/>
    </row>
    <row r="12" spans="1:10" ht="12.95" customHeight="1">
      <c r="A12" s="398"/>
      <c r="B12" s="49" t="s">
        <v>173</v>
      </c>
      <c r="C12" s="50"/>
      <c r="D12" s="50"/>
      <c r="E12" s="50"/>
      <c r="F12" s="50"/>
      <c r="G12" s="50"/>
      <c r="H12" s="127"/>
      <c r="I12" s="57"/>
      <c r="J12" s="398"/>
    </row>
    <row r="13" spans="1:10" ht="12.95" customHeight="1">
      <c r="A13" s="398"/>
      <c r="B13" s="49" t="s">
        <v>174</v>
      </c>
      <c r="C13" s="50"/>
      <c r="D13" s="50"/>
      <c r="E13" s="50"/>
      <c r="F13" s="398"/>
      <c r="G13" s="127"/>
      <c r="H13" s="127"/>
      <c r="I13" s="57"/>
      <c r="J13" s="398"/>
    </row>
    <row r="14" spans="1:10" ht="12.95" customHeight="1">
      <c r="A14" s="51" t="s">
        <v>344</v>
      </c>
      <c r="B14" s="52" t="s">
        <v>810</v>
      </c>
      <c r="C14" s="50" t="s">
        <v>345</v>
      </c>
      <c r="D14" s="50" t="s">
        <v>346</v>
      </c>
      <c r="E14" s="53">
        <v>500</v>
      </c>
      <c r="F14" s="54">
        <v>2477.95</v>
      </c>
      <c r="G14" s="55">
        <v>0.0151</v>
      </c>
      <c r="H14" s="56">
        <v>0.069101</v>
      </c>
      <c r="I14" s="57"/>
      <c r="J14" s="398"/>
    </row>
    <row r="15" spans="1:10" ht="12.95" customHeight="1">
      <c r="A15" s="51" t="s">
        <v>347</v>
      </c>
      <c r="B15" s="52" t="s">
        <v>811</v>
      </c>
      <c r="C15" s="50" t="s">
        <v>348</v>
      </c>
      <c r="D15" s="50" t="s">
        <v>346</v>
      </c>
      <c r="E15" s="53">
        <v>500</v>
      </c>
      <c r="F15" s="54">
        <v>2468.18</v>
      </c>
      <c r="G15" s="55">
        <v>0.015</v>
      </c>
      <c r="H15" s="56">
        <v>0.0692</v>
      </c>
      <c r="I15" s="57"/>
      <c r="J15" s="398"/>
    </row>
    <row r="16" spans="1:10" ht="12.95" customHeight="1">
      <c r="A16" s="51" t="s">
        <v>349</v>
      </c>
      <c r="B16" s="52" t="s">
        <v>812</v>
      </c>
      <c r="C16" s="50" t="s">
        <v>350</v>
      </c>
      <c r="D16" s="50" t="s">
        <v>351</v>
      </c>
      <c r="E16" s="53">
        <v>500</v>
      </c>
      <c r="F16" s="54">
        <v>2466.43</v>
      </c>
      <c r="G16" s="55">
        <v>0.015</v>
      </c>
      <c r="H16" s="56">
        <v>0.068999</v>
      </c>
      <c r="I16" s="57"/>
      <c r="J16" s="398"/>
    </row>
    <row r="17" spans="1:10" ht="12.95" customHeight="1">
      <c r="A17" s="51" t="s">
        <v>352</v>
      </c>
      <c r="B17" s="52" t="s">
        <v>813</v>
      </c>
      <c r="C17" s="50" t="s">
        <v>353</v>
      </c>
      <c r="D17" s="50" t="s">
        <v>354</v>
      </c>
      <c r="E17" s="53">
        <v>500</v>
      </c>
      <c r="F17" s="54">
        <v>2466.22</v>
      </c>
      <c r="G17" s="55">
        <v>0.015</v>
      </c>
      <c r="H17" s="56">
        <v>0.068498</v>
      </c>
      <c r="I17" s="57"/>
      <c r="J17" s="398"/>
    </row>
    <row r="18" spans="1:10" ht="12.95" customHeight="1">
      <c r="A18" s="51" t="s">
        <v>355</v>
      </c>
      <c r="B18" s="52" t="s">
        <v>814</v>
      </c>
      <c r="C18" s="50" t="s">
        <v>356</v>
      </c>
      <c r="D18" s="199" t="s">
        <v>809</v>
      </c>
      <c r="E18" s="53">
        <v>500</v>
      </c>
      <c r="F18" s="54">
        <v>2465.97</v>
      </c>
      <c r="G18" s="55">
        <v>0.015</v>
      </c>
      <c r="H18" s="56">
        <v>0.069</v>
      </c>
      <c r="I18" s="57"/>
      <c r="J18" s="398"/>
    </row>
    <row r="19" spans="1:10" ht="12.95" customHeight="1">
      <c r="A19" s="398"/>
      <c r="B19" s="49" t="s">
        <v>137</v>
      </c>
      <c r="C19" s="50"/>
      <c r="D19" s="50"/>
      <c r="E19" s="50"/>
      <c r="F19" s="58">
        <v>12344.75</v>
      </c>
      <c r="G19" s="59">
        <v>0.0751</v>
      </c>
      <c r="H19" s="60"/>
      <c r="I19" s="61"/>
      <c r="J19" s="398"/>
    </row>
    <row r="20" spans="1:10" ht="12.95" customHeight="1">
      <c r="A20" s="398"/>
      <c r="B20" s="49" t="s">
        <v>187</v>
      </c>
      <c r="C20" s="50"/>
      <c r="D20" s="50"/>
      <c r="E20" s="50"/>
      <c r="F20" s="398"/>
      <c r="G20" s="127"/>
      <c r="H20" s="127"/>
      <c r="I20" s="57"/>
      <c r="J20" s="398"/>
    </row>
    <row r="21" spans="1:10" ht="12.95" customHeight="1">
      <c r="A21" s="51" t="s">
        <v>357</v>
      </c>
      <c r="B21" s="52" t="s">
        <v>815</v>
      </c>
      <c r="C21" s="50" t="s">
        <v>358</v>
      </c>
      <c r="D21" s="50" t="s">
        <v>346</v>
      </c>
      <c r="E21" s="53">
        <v>500</v>
      </c>
      <c r="F21" s="54">
        <v>2488.39</v>
      </c>
      <c r="G21" s="55">
        <v>0.0151</v>
      </c>
      <c r="H21" s="56">
        <v>0.070949</v>
      </c>
      <c r="I21" s="57"/>
      <c r="J21" s="398"/>
    </row>
    <row r="22" spans="1:10" ht="12.95" customHeight="1">
      <c r="A22" s="51" t="s">
        <v>359</v>
      </c>
      <c r="B22" s="52" t="s">
        <v>816</v>
      </c>
      <c r="C22" s="50" t="s">
        <v>360</v>
      </c>
      <c r="D22" s="50" t="s">
        <v>351</v>
      </c>
      <c r="E22" s="53">
        <v>500</v>
      </c>
      <c r="F22" s="54">
        <v>2469.22</v>
      </c>
      <c r="G22" s="55">
        <v>0.015</v>
      </c>
      <c r="H22" s="56">
        <v>0.069998</v>
      </c>
      <c r="I22" s="57"/>
      <c r="J22" s="398"/>
    </row>
    <row r="23" spans="1:10" ht="12.95" customHeight="1">
      <c r="A23" s="398"/>
      <c r="B23" s="49" t="s">
        <v>137</v>
      </c>
      <c r="C23" s="50"/>
      <c r="D23" s="50"/>
      <c r="E23" s="50"/>
      <c r="F23" s="58">
        <v>4957.61</v>
      </c>
      <c r="G23" s="59">
        <v>0.0301</v>
      </c>
      <c r="H23" s="60"/>
      <c r="I23" s="61"/>
      <c r="J23" s="398"/>
    </row>
    <row r="24" spans="1:10" ht="12.95" customHeight="1">
      <c r="A24" s="398"/>
      <c r="B24" s="49" t="s">
        <v>361</v>
      </c>
      <c r="C24" s="50"/>
      <c r="D24" s="50"/>
      <c r="E24" s="50"/>
      <c r="F24" s="398"/>
      <c r="G24" s="127"/>
      <c r="H24" s="127"/>
      <c r="I24" s="57"/>
      <c r="J24" s="398"/>
    </row>
    <row r="25" spans="1:10" ht="12.95" customHeight="1">
      <c r="A25" s="51" t="s">
        <v>362</v>
      </c>
      <c r="B25" s="52" t="s">
        <v>363</v>
      </c>
      <c r="C25" s="50" t="s">
        <v>364</v>
      </c>
      <c r="D25" s="50" t="s">
        <v>342</v>
      </c>
      <c r="E25" s="53">
        <v>12500000</v>
      </c>
      <c r="F25" s="54">
        <v>12488.59</v>
      </c>
      <c r="G25" s="55">
        <v>0.0759</v>
      </c>
      <c r="H25" s="56">
        <v>0.06671</v>
      </c>
      <c r="I25" s="57"/>
      <c r="J25" s="398"/>
    </row>
    <row r="26" spans="1:10" ht="12.95" customHeight="1">
      <c r="A26" s="51" t="s">
        <v>365</v>
      </c>
      <c r="B26" s="52" t="s">
        <v>366</v>
      </c>
      <c r="C26" s="50" t="s">
        <v>367</v>
      </c>
      <c r="D26" s="50" t="s">
        <v>342</v>
      </c>
      <c r="E26" s="53">
        <v>12500000</v>
      </c>
      <c r="F26" s="54">
        <v>12457.2</v>
      </c>
      <c r="G26" s="55">
        <v>0.0757</v>
      </c>
      <c r="H26" s="56">
        <v>0.066</v>
      </c>
      <c r="I26" s="57"/>
      <c r="J26" s="398"/>
    </row>
    <row r="27" spans="1:10" ht="12.95" customHeight="1">
      <c r="A27" s="51" t="s">
        <v>368</v>
      </c>
      <c r="B27" s="52" t="s">
        <v>369</v>
      </c>
      <c r="C27" s="50" t="s">
        <v>370</v>
      </c>
      <c r="D27" s="50" t="s">
        <v>342</v>
      </c>
      <c r="E27" s="53">
        <v>12500000</v>
      </c>
      <c r="F27" s="54">
        <v>12441.5</v>
      </c>
      <c r="G27" s="55">
        <v>0.0756</v>
      </c>
      <c r="H27" s="56">
        <v>0.066009</v>
      </c>
      <c r="I27" s="57"/>
      <c r="J27" s="398"/>
    </row>
    <row r="28" spans="1:10" ht="12.95" customHeight="1">
      <c r="A28" s="51" t="s">
        <v>371</v>
      </c>
      <c r="B28" s="52" t="s">
        <v>372</v>
      </c>
      <c r="C28" s="50" t="s">
        <v>373</v>
      </c>
      <c r="D28" s="50" t="s">
        <v>342</v>
      </c>
      <c r="E28" s="53">
        <v>12500000</v>
      </c>
      <c r="F28" s="54">
        <v>12424.25</v>
      </c>
      <c r="G28" s="55">
        <v>0.0755</v>
      </c>
      <c r="H28" s="56">
        <v>0.067442</v>
      </c>
      <c r="I28" s="57"/>
      <c r="J28" s="398"/>
    </row>
    <row r="29" spans="1:10" ht="12.95" customHeight="1">
      <c r="A29" s="51" t="s">
        <v>374</v>
      </c>
      <c r="B29" s="52" t="s">
        <v>375</v>
      </c>
      <c r="C29" s="50" t="s">
        <v>376</v>
      </c>
      <c r="D29" s="50" t="s">
        <v>342</v>
      </c>
      <c r="E29" s="53">
        <v>12500000</v>
      </c>
      <c r="F29" s="54">
        <v>12408.43</v>
      </c>
      <c r="G29" s="55">
        <v>0.0754</v>
      </c>
      <c r="H29" s="56">
        <v>0.067343</v>
      </c>
      <c r="I29" s="57"/>
      <c r="J29" s="398"/>
    </row>
    <row r="30" spans="1:10" ht="12.95" customHeight="1">
      <c r="A30" s="51" t="s">
        <v>377</v>
      </c>
      <c r="B30" s="52" t="s">
        <v>378</v>
      </c>
      <c r="C30" s="50" t="s">
        <v>379</v>
      </c>
      <c r="D30" s="50" t="s">
        <v>342</v>
      </c>
      <c r="E30" s="53">
        <v>12500000</v>
      </c>
      <c r="F30" s="54">
        <v>12392.29</v>
      </c>
      <c r="G30" s="55">
        <v>0.0753</v>
      </c>
      <c r="H30" s="56">
        <v>0.0675</v>
      </c>
      <c r="I30" s="57"/>
      <c r="J30" s="398"/>
    </row>
    <row r="31" spans="1:10" ht="12.95" customHeight="1">
      <c r="A31" s="51" t="s">
        <v>380</v>
      </c>
      <c r="B31" s="52" t="s">
        <v>381</v>
      </c>
      <c r="C31" s="50" t="s">
        <v>382</v>
      </c>
      <c r="D31" s="50" t="s">
        <v>342</v>
      </c>
      <c r="E31" s="53">
        <v>10000000</v>
      </c>
      <c r="F31" s="54">
        <v>9888.45</v>
      </c>
      <c r="G31" s="55">
        <v>0.0601</v>
      </c>
      <c r="H31" s="56">
        <v>0.0675</v>
      </c>
      <c r="I31" s="57"/>
      <c r="J31" s="398"/>
    </row>
    <row r="32" spans="1:10" ht="12.95" customHeight="1">
      <c r="A32" s="51" t="s">
        <v>383</v>
      </c>
      <c r="B32" s="52" t="s">
        <v>384</v>
      </c>
      <c r="C32" s="50" t="s">
        <v>385</v>
      </c>
      <c r="D32" s="50" t="s">
        <v>342</v>
      </c>
      <c r="E32" s="53">
        <v>10000000</v>
      </c>
      <c r="F32" s="54">
        <v>9877.17</v>
      </c>
      <c r="G32" s="55">
        <v>0.06</v>
      </c>
      <c r="H32" s="56">
        <v>0.06675</v>
      </c>
      <c r="I32" s="57"/>
      <c r="J32" s="398"/>
    </row>
    <row r="33" spans="1:10" ht="12.95" customHeight="1">
      <c r="A33" s="51" t="s">
        <v>386</v>
      </c>
      <c r="B33" s="52" t="s">
        <v>387</v>
      </c>
      <c r="C33" s="50" t="s">
        <v>388</v>
      </c>
      <c r="D33" s="50" t="s">
        <v>342</v>
      </c>
      <c r="E33" s="53">
        <v>10000000</v>
      </c>
      <c r="F33" s="54">
        <v>9865.12</v>
      </c>
      <c r="G33" s="55">
        <v>0.0599</v>
      </c>
      <c r="H33" s="56">
        <v>0.066542</v>
      </c>
      <c r="I33" s="57"/>
      <c r="J33" s="398"/>
    </row>
    <row r="34" spans="1:10" ht="12.95" customHeight="1">
      <c r="A34" s="51" t="s">
        <v>389</v>
      </c>
      <c r="B34" s="52" t="s">
        <v>390</v>
      </c>
      <c r="C34" s="50" t="s">
        <v>391</v>
      </c>
      <c r="D34" s="50" t="s">
        <v>342</v>
      </c>
      <c r="E34" s="53">
        <v>10000000</v>
      </c>
      <c r="F34" s="54">
        <v>9849.62</v>
      </c>
      <c r="G34" s="55">
        <v>0.0598</v>
      </c>
      <c r="H34" s="56">
        <v>0.067143</v>
      </c>
      <c r="I34" s="57"/>
      <c r="J34" s="398"/>
    </row>
    <row r="35" spans="1:10" ht="12.95" customHeight="1">
      <c r="A35" s="51" t="s">
        <v>392</v>
      </c>
      <c r="B35" s="52" t="s">
        <v>393</v>
      </c>
      <c r="C35" s="50" t="s">
        <v>394</v>
      </c>
      <c r="D35" s="50" t="s">
        <v>342</v>
      </c>
      <c r="E35" s="53">
        <v>7500000</v>
      </c>
      <c r="F35" s="54">
        <v>7483.85</v>
      </c>
      <c r="G35" s="55">
        <v>0.0455</v>
      </c>
      <c r="H35" s="56">
        <v>0.065625</v>
      </c>
      <c r="I35" s="57"/>
      <c r="J35" s="398"/>
    </row>
    <row r="36" spans="1:10" ht="12.95" customHeight="1">
      <c r="A36" s="51" t="s">
        <v>395</v>
      </c>
      <c r="B36" s="52" t="s">
        <v>396</v>
      </c>
      <c r="C36" s="50" t="s">
        <v>397</v>
      </c>
      <c r="D36" s="50" t="s">
        <v>342</v>
      </c>
      <c r="E36" s="53">
        <v>5000000</v>
      </c>
      <c r="F36" s="54">
        <v>4989.26</v>
      </c>
      <c r="G36" s="55">
        <v>0.0303</v>
      </c>
      <c r="H36" s="56">
        <v>0.0655</v>
      </c>
      <c r="I36" s="57"/>
      <c r="J36" s="398"/>
    </row>
    <row r="37" spans="1:10" ht="12.95" customHeight="1">
      <c r="A37" s="51" t="s">
        <v>398</v>
      </c>
      <c r="B37" s="52" t="s">
        <v>399</v>
      </c>
      <c r="C37" s="50" t="s">
        <v>400</v>
      </c>
      <c r="D37" s="50" t="s">
        <v>342</v>
      </c>
      <c r="E37" s="53">
        <v>4000000</v>
      </c>
      <c r="F37" s="54">
        <v>3935.54</v>
      </c>
      <c r="G37" s="55">
        <v>0.0239</v>
      </c>
      <c r="H37" s="56">
        <v>0.067178</v>
      </c>
      <c r="I37" s="57"/>
      <c r="J37" s="398"/>
    </row>
    <row r="38" spans="1:10" ht="12.95" customHeight="1">
      <c r="A38" s="398"/>
      <c r="B38" s="49" t="s">
        <v>137</v>
      </c>
      <c r="C38" s="50"/>
      <c r="D38" s="50"/>
      <c r="E38" s="50"/>
      <c r="F38" s="58">
        <v>130501.27</v>
      </c>
      <c r="G38" s="59">
        <v>0.7929</v>
      </c>
      <c r="H38" s="60"/>
      <c r="I38" s="61"/>
      <c r="J38" s="398"/>
    </row>
    <row r="39" spans="1:10" ht="12.95" customHeight="1">
      <c r="A39" s="398"/>
      <c r="B39" s="62" t="s">
        <v>140</v>
      </c>
      <c r="C39" s="64"/>
      <c r="D39" s="63"/>
      <c r="E39" s="64"/>
      <c r="F39" s="58">
        <v>147803.63</v>
      </c>
      <c r="G39" s="59">
        <v>0.8981</v>
      </c>
      <c r="H39" s="60"/>
      <c r="I39" s="61"/>
      <c r="J39" s="398"/>
    </row>
    <row r="40" spans="1:10" ht="12.95" customHeight="1">
      <c r="A40" s="398"/>
      <c r="B40" s="49" t="s">
        <v>190</v>
      </c>
      <c r="C40" s="50"/>
      <c r="D40" s="50"/>
      <c r="E40" s="50"/>
      <c r="F40" s="50"/>
      <c r="G40" s="50"/>
      <c r="H40" s="127"/>
      <c r="I40" s="57"/>
      <c r="J40" s="398"/>
    </row>
    <row r="41" spans="1:10" ht="12.95" customHeight="1">
      <c r="A41" s="398"/>
      <c r="B41" s="49" t="s">
        <v>191</v>
      </c>
      <c r="C41" s="50"/>
      <c r="D41" s="65" t="s">
        <v>192</v>
      </c>
      <c r="E41" s="50"/>
      <c r="F41" s="398"/>
      <c r="G41" s="127"/>
      <c r="H41" s="127"/>
      <c r="I41" s="57"/>
      <c r="J41" s="398"/>
    </row>
    <row r="42" spans="1:10" ht="12.95" customHeight="1">
      <c r="A42" s="51" t="s">
        <v>401</v>
      </c>
      <c r="B42" s="52" t="s">
        <v>402</v>
      </c>
      <c r="C42" s="50"/>
      <c r="D42" s="66" t="s">
        <v>195</v>
      </c>
      <c r="E42" s="66"/>
      <c r="F42" s="54">
        <v>250</v>
      </c>
      <c r="G42" s="55">
        <v>0.0015</v>
      </c>
      <c r="H42" s="56">
        <v>0.06712378041</v>
      </c>
      <c r="I42" s="57"/>
      <c r="J42" s="398"/>
    </row>
    <row r="43" spans="1:10" ht="12.95" customHeight="1">
      <c r="A43" s="51" t="s">
        <v>403</v>
      </c>
      <c r="B43" s="52" t="s">
        <v>404</v>
      </c>
      <c r="C43" s="50"/>
      <c r="D43" s="66" t="s">
        <v>229</v>
      </c>
      <c r="E43" s="66"/>
      <c r="F43" s="54">
        <v>200</v>
      </c>
      <c r="G43" s="55">
        <v>0.0012</v>
      </c>
      <c r="H43" s="56">
        <v>0.05651869645</v>
      </c>
      <c r="I43" s="57"/>
      <c r="J43" s="398"/>
    </row>
    <row r="44" spans="1:10" ht="12.95" customHeight="1">
      <c r="A44" s="51" t="s">
        <v>405</v>
      </c>
      <c r="B44" s="52" t="s">
        <v>406</v>
      </c>
      <c r="C44" s="50"/>
      <c r="D44" s="66" t="s">
        <v>195</v>
      </c>
      <c r="E44" s="66"/>
      <c r="F44" s="54">
        <v>200</v>
      </c>
      <c r="G44" s="55">
        <v>0.0012</v>
      </c>
      <c r="H44" s="56">
        <v>0.06233887388</v>
      </c>
      <c r="I44" s="57"/>
      <c r="J44" s="398"/>
    </row>
    <row r="45" spans="1:10" ht="12.95" customHeight="1">
      <c r="A45" s="51" t="s">
        <v>407</v>
      </c>
      <c r="B45" s="52" t="s">
        <v>408</v>
      </c>
      <c r="C45" s="50"/>
      <c r="D45" s="66" t="s">
        <v>195</v>
      </c>
      <c r="E45" s="66"/>
      <c r="F45" s="54">
        <v>100</v>
      </c>
      <c r="G45" s="55">
        <v>0.0006</v>
      </c>
      <c r="H45" s="56">
        <v>0.05651869645</v>
      </c>
      <c r="I45" s="57"/>
      <c r="J45" s="398"/>
    </row>
    <row r="46" spans="1:10" ht="12.95" customHeight="1">
      <c r="A46" s="51" t="s">
        <v>409</v>
      </c>
      <c r="B46" s="52" t="s">
        <v>410</v>
      </c>
      <c r="C46" s="50"/>
      <c r="D46" s="66" t="s">
        <v>229</v>
      </c>
      <c r="E46" s="66"/>
      <c r="F46" s="54">
        <v>100</v>
      </c>
      <c r="G46" s="55">
        <v>0.0006</v>
      </c>
      <c r="H46" s="56">
        <v>0.066</v>
      </c>
      <c r="I46" s="57"/>
      <c r="J46" s="398"/>
    </row>
    <row r="47" spans="1:10" ht="12.95" customHeight="1">
      <c r="A47" s="51" t="s">
        <v>411</v>
      </c>
      <c r="B47" s="52" t="s">
        <v>412</v>
      </c>
      <c r="C47" s="50"/>
      <c r="D47" s="66" t="s">
        <v>195</v>
      </c>
      <c r="E47" s="66"/>
      <c r="F47" s="54">
        <v>100</v>
      </c>
      <c r="G47" s="55">
        <v>0.0006</v>
      </c>
      <c r="H47" s="56">
        <v>0.06706214795</v>
      </c>
      <c r="I47" s="57"/>
      <c r="J47" s="398"/>
    </row>
    <row r="48" spans="1:10" ht="12.95" customHeight="1">
      <c r="A48" s="398"/>
      <c r="B48" s="49" t="s">
        <v>137</v>
      </c>
      <c r="C48" s="50"/>
      <c r="D48" s="50"/>
      <c r="E48" s="50"/>
      <c r="F48" s="58">
        <v>950</v>
      </c>
      <c r="G48" s="59">
        <v>0.0057</v>
      </c>
      <c r="H48" s="60"/>
      <c r="I48" s="61"/>
      <c r="J48" s="398"/>
    </row>
    <row r="49" spans="1:10" ht="12.95" customHeight="1">
      <c r="A49" s="398"/>
      <c r="B49" s="62" t="s">
        <v>140</v>
      </c>
      <c r="C49" s="64"/>
      <c r="D49" s="63"/>
      <c r="E49" s="64"/>
      <c r="F49" s="58">
        <v>950</v>
      </c>
      <c r="G49" s="59">
        <v>0.0057</v>
      </c>
      <c r="H49" s="60"/>
      <c r="I49" s="61"/>
      <c r="J49" s="398"/>
    </row>
    <row r="50" spans="1:10" ht="12.95" customHeight="1">
      <c r="A50" s="398"/>
      <c r="B50" s="49" t="s">
        <v>238</v>
      </c>
      <c r="C50" s="50"/>
      <c r="D50" s="50"/>
      <c r="E50" s="50"/>
      <c r="F50" s="50"/>
      <c r="G50" s="50"/>
      <c r="H50" s="127"/>
      <c r="I50" s="57"/>
      <c r="J50" s="398"/>
    </row>
    <row r="51" spans="1:10" ht="12.95" customHeight="1">
      <c r="A51" s="51" t="s">
        <v>239</v>
      </c>
      <c r="B51" s="52" t="s">
        <v>240</v>
      </c>
      <c r="C51" s="50"/>
      <c r="D51" s="50"/>
      <c r="E51" s="53"/>
      <c r="F51" s="54">
        <v>8636.82</v>
      </c>
      <c r="G51" s="55">
        <v>0.0525</v>
      </c>
      <c r="H51" s="56">
        <v>0.06711331030554585</v>
      </c>
      <c r="I51" s="57"/>
      <c r="J51" s="398"/>
    </row>
    <row r="52" spans="1:10" ht="12.95" customHeight="1">
      <c r="A52" s="398"/>
      <c r="B52" s="49" t="s">
        <v>137</v>
      </c>
      <c r="C52" s="50"/>
      <c r="D52" s="50"/>
      <c r="E52" s="50"/>
      <c r="F52" s="58">
        <v>8636.82</v>
      </c>
      <c r="G52" s="59">
        <v>0.0525</v>
      </c>
      <c r="H52" s="60"/>
      <c r="I52" s="61"/>
      <c r="J52" s="398"/>
    </row>
    <row r="53" spans="1:10" ht="12.95" customHeight="1">
      <c r="A53" s="398"/>
      <c r="B53" s="62" t="s">
        <v>343</v>
      </c>
      <c r="C53" s="63"/>
      <c r="D53" s="63"/>
      <c r="E53" s="63"/>
      <c r="F53" s="60" t="s">
        <v>139</v>
      </c>
      <c r="G53" s="60" t="s">
        <v>139</v>
      </c>
      <c r="H53" s="60"/>
      <c r="I53" s="61"/>
      <c r="J53" s="398"/>
    </row>
    <row r="54" spans="1:10" ht="12.95" customHeight="1">
      <c r="A54" s="398"/>
      <c r="B54" s="62" t="s">
        <v>137</v>
      </c>
      <c r="C54" s="63"/>
      <c r="D54" s="63"/>
      <c r="E54" s="63"/>
      <c r="F54" s="60" t="s">
        <v>139</v>
      </c>
      <c r="G54" s="60" t="s">
        <v>139</v>
      </c>
      <c r="H54" s="60"/>
      <c r="I54" s="61"/>
      <c r="J54" s="398"/>
    </row>
    <row r="55" spans="1:10" ht="12.95" customHeight="1">
      <c r="A55" s="398"/>
      <c r="B55" s="62" t="s">
        <v>140</v>
      </c>
      <c r="C55" s="64"/>
      <c r="D55" s="63"/>
      <c r="E55" s="64"/>
      <c r="F55" s="58">
        <v>8636.82</v>
      </c>
      <c r="G55" s="59">
        <v>0.0525</v>
      </c>
      <c r="H55" s="60"/>
      <c r="I55" s="61"/>
      <c r="J55" s="398"/>
    </row>
    <row r="56" spans="1:10" ht="12.95" customHeight="1">
      <c r="A56" s="398"/>
      <c r="B56" s="62" t="s">
        <v>241</v>
      </c>
      <c r="C56" s="50"/>
      <c r="D56" s="63"/>
      <c r="E56" s="50"/>
      <c r="F56" s="67">
        <v>734.36</v>
      </c>
      <c r="G56" s="59">
        <v>0.0042</v>
      </c>
      <c r="H56" s="60"/>
      <c r="I56" s="61"/>
      <c r="J56" s="398"/>
    </row>
    <row r="57" spans="1:10" ht="12.95" customHeight="1" thickBot="1">
      <c r="A57" s="398"/>
      <c r="B57" s="68" t="s">
        <v>242</v>
      </c>
      <c r="C57" s="69"/>
      <c r="D57" s="69"/>
      <c r="E57" s="69"/>
      <c r="F57" s="70">
        <v>164625.21</v>
      </c>
      <c r="G57" s="71">
        <v>1</v>
      </c>
      <c r="H57" s="72"/>
      <c r="I57" s="73"/>
      <c r="J57" s="398"/>
    </row>
    <row r="58" spans="1:10" ht="12.95" customHeight="1">
      <c r="A58" s="398"/>
      <c r="B58" s="44"/>
      <c r="C58" s="398"/>
      <c r="D58" s="398"/>
      <c r="E58" s="398"/>
      <c r="F58" s="398"/>
      <c r="G58" s="398"/>
      <c r="H58" s="398"/>
      <c r="I58" s="398"/>
      <c r="J58" s="398"/>
    </row>
    <row r="59" spans="1:10" ht="12.95" customHeight="1" thickBot="1">
      <c r="A59" s="398"/>
      <c r="B59" s="42" t="s">
        <v>243</v>
      </c>
      <c r="C59" s="398"/>
      <c r="D59" s="398"/>
      <c r="E59" s="398"/>
      <c r="F59" s="398"/>
      <c r="G59" s="398"/>
      <c r="H59" s="398"/>
      <c r="I59" s="398"/>
      <c r="J59" s="398"/>
    </row>
    <row r="60" spans="1:10" ht="12.95" customHeight="1">
      <c r="A60" s="398"/>
      <c r="B60" s="387" t="s">
        <v>245</v>
      </c>
      <c r="C60" s="401"/>
      <c r="D60" s="401"/>
      <c r="E60" s="401"/>
      <c r="F60" s="401"/>
      <c r="G60" s="401"/>
      <c r="H60" s="402"/>
      <c r="I60" s="398"/>
      <c r="J60" s="398"/>
    </row>
    <row r="61" spans="1:10" ht="12.95" customHeight="1" thickBot="1">
      <c r="A61" s="398"/>
      <c r="B61" s="518" t="s">
        <v>246</v>
      </c>
      <c r="C61" s="519"/>
      <c r="D61" s="519"/>
      <c r="E61" s="403"/>
      <c r="F61" s="403"/>
      <c r="G61" s="403"/>
      <c r="H61" s="404"/>
      <c r="I61" s="398"/>
      <c r="J61" s="398"/>
    </row>
    <row r="62" spans="1:10" ht="12.95" customHeight="1" thickBot="1">
      <c r="A62" s="398"/>
      <c r="B62" s="42"/>
      <c r="C62" s="398"/>
      <c r="D62" s="398"/>
      <c r="E62" s="398"/>
      <c r="F62" s="398"/>
      <c r="G62" s="398"/>
      <c r="H62" s="398"/>
      <c r="I62" s="398"/>
      <c r="J62" s="398"/>
    </row>
    <row r="63" spans="1:9" s="406" customFormat="1" ht="15">
      <c r="A63" s="405"/>
      <c r="B63" s="74" t="s">
        <v>271</v>
      </c>
      <c r="C63" s="75"/>
      <c r="D63" s="76"/>
      <c r="E63" s="77"/>
      <c r="F63" s="78"/>
      <c r="G63" s="78"/>
      <c r="H63" s="79"/>
      <c r="I63" s="40"/>
    </row>
    <row r="64" spans="1:9" s="406" customFormat="1" ht="15">
      <c r="A64" s="405"/>
      <c r="B64" s="80" t="s">
        <v>272</v>
      </c>
      <c r="C64" s="40"/>
      <c r="D64" s="81"/>
      <c r="E64" s="81"/>
      <c r="F64" s="40"/>
      <c r="G64" s="82"/>
      <c r="H64" s="83"/>
      <c r="I64" s="40"/>
    </row>
    <row r="65" spans="1:8" s="40" customFormat="1" ht="36">
      <c r="A65" s="405"/>
      <c r="B65" s="520" t="s">
        <v>273</v>
      </c>
      <c r="C65" s="521" t="s">
        <v>274</v>
      </c>
      <c r="D65" s="84" t="s">
        <v>275</v>
      </c>
      <c r="E65" s="84" t="s">
        <v>275</v>
      </c>
      <c r="F65" s="84" t="s">
        <v>276</v>
      </c>
      <c r="G65" s="82"/>
      <c r="H65" s="83"/>
    </row>
    <row r="66" spans="1:8" s="40" customFormat="1" ht="15">
      <c r="A66" s="405"/>
      <c r="B66" s="520"/>
      <c r="C66" s="521"/>
      <c r="D66" s="84" t="s">
        <v>277</v>
      </c>
      <c r="E66" s="84" t="s">
        <v>278</v>
      </c>
      <c r="F66" s="84" t="s">
        <v>277</v>
      </c>
      <c r="G66" s="82"/>
      <c r="H66" s="83"/>
    </row>
    <row r="67" spans="1:8" s="40" customFormat="1" ht="15">
      <c r="A67" s="405"/>
      <c r="B67" s="388" t="s">
        <v>139</v>
      </c>
      <c r="C67" s="185" t="s">
        <v>139</v>
      </c>
      <c r="D67" s="185" t="s">
        <v>139</v>
      </c>
      <c r="E67" s="185" t="s">
        <v>139</v>
      </c>
      <c r="F67" s="185" t="s">
        <v>139</v>
      </c>
      <c r="G67" s="82"/>
      <c r="H67" s="83"/>
    </row>
    <row r="68" spans="1:8" s="40" customFormat="1" ht="15">
      <c r="A68" s="405"/>
      <c r="B68" s="85" t="s">
        <v>279</v>
      </c>
      <c r="C68" s="86"/>
      <c r="D68" s="86"/>
      <c r="E68" s="86"/>
      <c r="F68" s="86"/>
      <c r="G68" s="82"/>
      <c r="H68" s="83"/>
    </row>
    <row r="69" spans="1:8" s="40" customFormat="1" ht="15">
      <c r="A69" s="405"/>
      <c r="B69" s="87"/>
      <c r="G69" s="82"/>
      <c r="H69" s="83"/>
    </row>
    <row r="70" spans="1:8" s="40" customFormat="1" ht="15">
      <c r="A70" s="405"/>
      <c r="B70" s="87" t="s">
        <v>413</v>
      </c>
      <c r="G70" s="82"/>
      <c r="H70" s="83"/>
    </row>
    <row r="71" spans="1:8" s="40" customFormat="1" ht="15">
      <c r="A71" s="405"/>
      <c r="B71" s="88" t="s">
        <v>414</v>
      </c>
      <c r="C71" s="277" t="s">
        <v>283</v>
      </c>
      <c r="D71" s="277" t="s">
        <v>319</v>
      </c>
      <c r="G71" s="82"/>
      <c r="H71" s="83"/>
    </row>
    <row r="72" spans="1:8" s="40" customFormat="1" ht="15">
      <c r="A72" s="405"/>
      <c r="B72" s="88" t="s">
        <v>284</v>
      </c>
      <c r="C72" s="39"/>
      <c r="D72" s="39"/>
      <c r="G72" s="82"/>
      <c r="H72" s="83"/>
    </row>
    <row r="73" spans="1:8" s="40" customFormat="1" ht="15">
      <c r="A73" s="405"/>
      <c r="B73" s="88" t="s">
        <v>415</v>
      </c>
      <c r="C73" s="89">
        <v>1269.0439</v>
      </c>
      <c r="D73" s="89">
        <v>1275.7722</v>
      </c>
      <c r="G73" s="82"/>
      <c r="H73" s="83"/>
    </row>
    <row r="74" spans="1:8" s="40" customFormat="1" ht="15">
      <c r="A74" s="405"/>
      <c r="B74" s="88" t="s">
        <v>416</v>
      </c>
      <c r="C74" s="89">
        <v>1000.5404</v>
      </c>
      <c r="D74" s="89">
        <v>1000.5404</v>
      </c>
      <c r="G74" s="90"/>
      <c r="H74" s="83"/>
    </row>
    <row r="75" spans="1:8" s="40" customFormat="1" ht="15">
      <c r="A75" s="405"/>
      <c r="B75" s="88" t="s">
        <v>417</v>
      </c>
      <c r="C75" s="89">
        <v>1001.4014</v>
      </c>
      <c r="D75" s="89">
        <v>1001.7537</v>
      </c>
      <c r="G75" s="90"/>
      <c r="H75" s="83"/>
    </row>
    <row r="76" spans="1:8" s="40" customFormat="1" ht="15">
      <c r="A76" s="405"/>
      <c r="B76" s="88" t="s">
        <v>418</v>
      </c>
      <c r="C76" s="89">
        <v>1003.4019</v>
      </c>
      <c r="D76" s="89">
        <v>1003.7549</v>
      </c>
      <c r="G76" s="90"/>
      <c r="H76" s="83"/>
    </row>
    <row r="77" spans="1:8" s="40" customFormat="1" ht="15">
      <c r="A77" s="405"/>
      <c r="B77" s="88" t="s">
        <v>285</v>
      </c>
      <c r="C77" s="89"/>
      <c r="D77" s="89"/>
      <c r="G77" s="82"/>
      <c r="H77" s="83"/>
    </row>
    <row r="78" spans="1:8" s="40" customFormat="1" ht="15">
      <c r="A78" s="405"/>
      <c r="B78" s="88" t="s">
        <v>419</v>
      </c>
      <c r="C78" s="89">
        <v>1262.5335</v>
      </c>
      <c r="D78" s="89">
        <v>1269.1247</v>
      </c>
      <c r="G78" s="82"/>
      <c r="H78" s="83"/>
    </row>
    <row r="79" spans="1:8" s="40" customFormat="1" ht="15">
      <c r="A79" s="405"/>
      <c r="B79" s="88" t="s">
        <v>420</v>
      </c>
      <c r="C79" s="89">
        <v>1000.5404</v>
      </c>
      <c r="D79" s="89">
        <v>1000.5404</v>
      </c>
      <c r="G79" s="91"/>
      <c r="H79" s="83"/>
    </row>
    <row r="80" spans="1:8" s="40" customFormat="1" ht="15">
      <c r="A80" s="405"/>
      <c r="B80" s="88" t="s">
        <v>421</v>
      </c>
      <c r="C80" s="89">
        <v>1001.3961</v>
      </c>
      <c r="D80" s="89">
        <v>1001.7426</v>
      </c>
      <c r="G80" s="90"/>
      <c r="H80" s="83"/>
    </row>
    <row r="81" spans="1:8" s="40" customFormat="1" ht="15">
      <c r="A81" s="405"/>
      <c r="B81" s="88" t="s">
        <v>422</v>
      </c>
      <c r="C81" s="89">
        <v>1003.3958</v>
      </c>
      <c r="D81" s="89">
        <v>1003.7435</v>
      </c>
      <c r="G81" s="90"/>
      <c r="H81" s="83"/>
    </row>
    <row r="82" spans="1:8" s="40" customFormat="1" ht="15">
      <c r="A82" s="405"/>
      <c r="B82" s="80"/>
      <c r="G82" s="82"/>
      <c r="H82" s="83"/>
    </row>
    <row r="83" spans="1:8" s="40" customFormat="1" ht="15">
      <c r="A83" s="405"/>
      <c r="B83" s="87" t="s">
        <v>423</v>
      </c>
      <c r="C83" s="92"/>
      <c r="D83" s="92"/>
      <c r="E83" s="92"/>
      <c r="G83" s="82"/>
      <c r="H83" s="83"/>
    </row>
    <row r="84" spans="1:8" s="40" customFormat="1" ht="15">
      <c r="A84" s="405"/>
      <c r="B84" s="87"/>
      <c r="C84" s="92"/>
      <c r="D84" s="92"/>
      <c r="E84" s="92"/>
      <c r="G84" s="82"/>
      <c r="H84" s="83"/>
    </row>
    <row r="85" spans="1:8" s="40" customFormat="1" ht="36">
      <c r="A85" s="405"/>
      <c r="B85" s="93" t="s">
        <v>424</v>
      </c>
      <c r="C85" s="94" t="s">
        <v>425</v>
      </c>
      <c r="D85" s="94" t="s">
        <v>426</v>
      </c>
      <c r="E85" s="94" t="s">
        <v>427</v>
      </c>
      <c r="F85" s="95"/>
      <c r="G85" s="95"/>
      <c r="H85" s="96"/>
    </row>
    <row r="86" spans="1:8" s="40" customFormat="1" ht="36">
      <c r="A86" s="405"/>
      <c r="B86" s="97" t="s">
        <v>428</v>
      </c>
      <c r="C86" s="98" t="s">
        <v>429</v>
      </c>
      <c r="D86" s="99">
        <v>5.28880112</v>
      </c>
      <c r="E86" s="99">
        <v>5.28880112</v>
      </c>
      <c r="G86" s="82"/>
      <c r="H86" s="83"/>
    </row>
    <row r="87" spans="1:8" s="40" customFormat="1" ht="15">
      <c r="A87" s="405"/>
      <c r="B87" s="100"/>
      <c r="C87" s="92"/>
      <c r="D87" s="92"/>
      <c r="E87" s="92"/>
      <c r="G87" s="82"/>
      <c r="H87" s="83"/>
    </row>
    <row r="88" spans="1:8" s="40" customFormat="1" ht="36">
      <c r="A88" s="405"/>
      <c r="B88" s="101" t="s">
        <v>424</v>
      </c>
      <c r="C88" s="94" t="s">
        <v>430</v>
      </c>
      <c r="D88" s="94" t="s">
        <v>426</v>
      </c>
      <c r="E88" s="94" t="s">
        <v>431</v>
      </c>
      <c r="F88" s="95"/>
      <c r="G88" s="102"/>
      <c r="H88" s="96"/>
    </row>
    <row r="89" spans="1:8" s="40" customFormat="1" ht="36">
      <c r="A89" s="405"/>
      <c r="B89" s="97" t="s">
        <v>432</v>
      </c>
      <c r="C89" s="98" t="s">
        <v>433</v>
      </c>
      <c r="D89" s="39">
        <v>5.21079984</v>
      </c>
      <c r="E89" s="39">
        <v>5.21079984</v>
      </c>
      <c r="G89" s="82"/>
      <c r="H89" s="83"/>
    </row>
    <row r="90" spans="1:8" s="40" customFormat="1" ht="15">
      <c r="A90" s="405"/>
      <c r="B90" s="103"/>
      <c r="C90" s="92"/>
      <c r="G90" s="82"/>
      <c r="H90" s="83"/>
    </row>
    <row r="91" spans="1:8" s="40" customFormat="1" ht="36">
      <c r="A91" s="405"/>
      <c r="B91" s="101" t="s">
        <v>424</v>
      </c>
      <c r="C91" s="94" t="s">
        <v>434</v>
      </c>
      <c r="D91" s="94" t="s">
        <v>426</v>
      </c>
      <c r="E91" s="94" t="s">
        <v>431</v>
      </c>
      <c r="F91" s="95"/>
      <c r="G91" s="102"/>
      <c r="H91" s="96"/>
    </row>
    <row r="92" spans="1:8" s="40" customFormat="1" ht="36">
      <c r="A92" s="405"/>
      <c r="B92" s="144">
        <v>45082</v>
      </c>
      <c r="C92" s="98" t="s">
        <v>435</v>
      </c>
      <c r="D92" s="99">
        <v>1.33670062</v>
      </c>
      <c r="E92" s="99">
        <v>1.33670062</v>
      </c>
      <c r="F92" s="95"/>
      <c r="G92" s="102"/>
      <c r="H92" s="96"/>
    </row>
    <row r="93" spans="1:8" s="40" customFormat="1" ht="36">
      <c r="A93" s="405"/>
      <c r="B93" s="144">
        <v>45089</v>
      </c>
      <c r="C93" s="98" t="s">
        <v>435</v>
      </c>
      <c r="D93" s="99">
        <v>1.14379889</v>
      </c>
      <c r="E93" s="99">
        <v>1.14379889</v>
      </c>
      <c r="F93" s="95"/>
      <c r="G93" s="102"/>
      <c r="H93" s="96"/>
    </row>
    <row r="94" spans="1:8" s="40" customFormat="1" ht="36">
      <c r="A94" s="405"/>
      <c r="B94" s="144">
        <v>45096</v>
      </c>
      <c r="C94" s="98" t="s">
        <v>435</v>
      </c>
      <c r="D94" s="99">
        <v>1.24900034</v>
      </c>
      <c r="E94" s="99">
        <v>1.24900034</v>
      </c>
      <c r="G94" s="82"/>
      <c r="H94" s="83"/>
    </row>
    <row r="95" spans="1:8" s="40" customFormat="1" ht="36">
      <c r="A95" s="405"/>
      <c r="B95" s="144">
        <v>45103</v>
      </c>
      <c r="C95" s="98" t="s">
        <v>435</v>
      </c>
      <c r="D95" s="99">
        <v>1.21539994</v>
      </c>
      <c r="E95" s="99">
        <v>1.21539994</v>
      </c>
      <c r="G95" s="82"/>
      <c r="H95" s="83"/>
    </row>
    <row r="96" spans="1:8" s="40" customFormat="1" ht="15">
      <c r="A96" s="405"/>
      <c r="B96" s="100"/>
      <c r="C96" s="92"/>
      <c r="D96" s="92"/>
      <c r="E96" s="92"/>
      <c r="G96" s="82"/>
      <c r="H96" s="83"/>
    </row>
    <row r="97" spans="1:8" s="40" customFormat="1" ht="36">
      <c r="A97" s="405"/>
      <c r="B97" s="101" t="s">
        <v>424</v>
      </c>
      <c r="C97" s="94" t="s">
        <v>436</v>
      </c>
      <c r="D97" s="94" t="s">
        <v>426</v>
      </c>
      <c r="E97" s="94" t="s">
        <v>431</v>
      </c>
      <c r="F97" s="95"/>
      <c r="G97" s="102"/>
      <c r="H97" s="96"/>
    </row>
    <row r="98" spans="1:8" s="40" customFormat="1" ht="48">
      <c r="A98" s="405"/>
      <c r="B98" s="144">
        <v>45082</v>
      </c>
      <c r="C98" s="98" t="s">
        <v>437</v>
      </c>
      <c r="D98" s="94">
        <v>1.31830018</v>
      </c>
      <c r="E98" s="94">
        <v>1.31830018</v>
      </c>
      <c r="F98" s="95"/>
      <c r="G98" s="102"/>
      <c r="H98" s="96"/>
    </row>
    <row r="99" spans="1:8" s="40" customFormat="1" ht="48">
      <c r="A99" s="405"/>
      <c r="B99" s="144">
        <v>45089</v>
      </c>
      <c r="C99" s="98" t="s">
        <v>437</v>
      </c>
      <c r="D99" s="94">
        <v>1.12530035</v>
      </c>
      <c r="E99" s="94">
        <v>1.12530035</v>
      </c>
      <c r="F99" s="95"/>
      <c r="G99" s="102"/>
      <c r="H99" s="96"/>
    </row>
    <row r="100" spans="1:8" s="40" customFormat="1" ht="48">
      <c r="A100" s="405"/>
      <c r="B100" s="144">
        <v>45096</v>
      </c>
      <c r="C100" s="98" t="s">
        <v>437</v>
      </c>
      <c r="D100" s="99">
        <v>1.22999995</v>
      </c>
      <c r="E100" s="99">
        <v>1.22999995</v>
      </c>
      <c r="G100" s="82"/>
      <c r="H100" s="83"/>
    </row>
    <row r="101" spans="1:8" s="40" customFormat="1" ht="48">
      <c r="A101" s="405"/>
      <c r="B101" s="144">
        <v>45103</v>
      </c>
      <c r="C101" s="98" t="s">
        <v>437</v>
      </c>
      <c r="D101" s="99">
        <v>1.19590011</v>
      </c>
      <c r="E101" s="99">
        <v>1.19590011</v>
      </c>
      <c r="G101" s="82"/>
      <c r="H101" s="83"/>
    </row>
    <row r="102" spans="2:8" s="40" customFormat="1" ht="36">
      <c r="B102" s="101" t="s">
        <v>424</v>
      </c>
      <c r="C102" s="98" t="s">
        <v>438</v>
      </c>
      <c r="D102" s="98" t="s">
        <v>426</v>
      </c>
      <c r="E102" s="98" t="s">
        <v>431</v>
      </c>
      <c r="G102" s="82"/>
      <c r="H102" s="83"/>
    </row>
    <row r="103" spans="2:8" s="40" customFormat="1" ht="24">
      <c r="B103" s="97" t="s">
        <v>428</v>
      </c>
      <c r="C103" s="98" t="s">
        <v>439</v>
      </c>
      <c r="D103" s="99">
        <v>4.9631</v>
      </c>
      <c r="E103" s="99">
        <v>4.9631</v>
      </c>
      <c r="G103" s="82"/>
      <c r="H103" s="83"/>
    </row>
    <row r="104" spans="2:8" s="40" customFormat="1" ht="15">
      <c r="B104" s="107"/>
      <c r="C104" s="104"/>
      <c r="G104" s="82"/>
      <c r="H104" s="83"/>
    </row>
    <row r="105" spans="2:8" s="40" customFormat="1" ht="36">
      <c r="B105" s="101" t="s">
        <v>424</v>
      </c>
      <c r="C105" s="98" t="s">
        <v>440</v>
      </c>
      <c r="D105" s="98" t="s">
        <v>426</v>
      </c>
      <c r="E105" s="98" t="s">
        <v>431</v>
      </c>
      <c r="G105" s="82"/>
      <c r="H105" s="83"/>
    </row>
    <row r="106" spans="2:8" s="40" customFormat="1" ht="24">
      <c r="B106" s="97" t="s">
        <v>428</v>
      </c>
      <c r="C106" s="98" t="s">
        <v>441</v>
      </c>
      <c r="D106" s="39">
        <v>4.88579834</v>
      </c>
      <c r="E106" s="39">
        <v>4.88579834</v>
      </c>
      <c r="G106" s="82"/>
      <c r="H106" s="83"/>
    </row>
    <row r="107" spans="1:8" s="40" customFormat="1" ht="15">
      <c r="A107" s="405"/>
      <c r="B107" s="389"/>
      <c r="C107" s="105"/>
      <c r="D107" s="106"/>
      <c r="E107" s="106"/>
      <c r="G107" s="82"/>
      <c r="H107" s="83"/>
    </row>
    <row r="108" spans="1:8" s="40" customFormat="1" ht="15">
      <c r="A108" s="405"/>
      <c r="B108" s="389"/>
      <c r="C108" s="105"/>
      <c r="D108" s="106"/>
      <c r="E108" s="106"/>
      <c r="G108" s="82"/>
      <c r="H108" s="83"/>
    </row>
    <row r="109" spans="1:8" s="40" customFormat="1" ht="15">
      <c r="A109" s="405"/>
      <c r="B109" s="390"/>
      <c r="C109" s="105"/>
      <c r="D109" s="106"/>
      <c r="E109" s="106"/>
      <c r="G109" s="82"/>
      <c r="H109" s="83"/>
    </row>
    <row r="110" spans="1:8" s="40" customFormat="1" ht="24.75" customHeight="1">
      <c r="A110" s="405"/>
      <c r="B110" s="524" t="s">
        <v>442</v>
      </c>
      <c r="C110" s="525"/>
      <c r="D110" s="525"/>
      <c r="E110" s="525"/>
      <c r="F110" s="525"/>
      <c r="G110" s="525"/>
      <c r="H110" s="83"/>
    </row>
    <row r="111" spans="1:8" s="40" customFormat="1" ht="15">
      <c r="A111" s="405"/>
      <c r="B111" s="107"/>
      <c r="C111" s="104"/>
      <c r="G111" s="82"/>
      <c r="H111" s="83"/>
    </row>
    <row r="112" spans="1:8" s="40" customFormat="1" ht="15">
      <c r="A112" s="405"/>
      <c r="B112" s="87" t="s">
        <v>443</v>
      </c>
      <c r="C112" s="92"/>
      <c r="D112" s="92"/>
      <c r="E112" s="92"/>
      <c r="G112" s="82"/>
      <c r="H112" s="83"/>
    </row>
    <row r="113" spans="1:8" s="40" customFormat="1" ht="15">
      <c r="A113" s="405"/>
      <c r="B113" s="87" t="s">
        <v>444</v>
      </c>
      <c r="C113" s="92"/>
      <c r="D113" s="92"/>
      <c r="E113" s="92"/>
      <c r="G113" s="82"/>
      <c r="H113" s="83"/>
    </row>
    <row r="114" spans="1:8" s="40" customFormat="1" ht="15">
      <c r="A114" s="405"/>
      <c r="B114" s="87"/>
      <c r="C114" s="92"/>
      <c r="D114" s="92"/>
      <c r="E114" s="92"/>
      <c r="G114" s="82"/>
      <c r="H114" s="83"/>
    </row>
    <row r="115" spans="1:8" s="40" customFormat="1" ht="15">
      <c r="A115" s="405"/>
      <c r="B115" s="87" t="s">
        <v>445</v>
      </c>
      <c r="C115" s="92"/>
      <c r="D115" s="92"/>
      <c r="E115" s="92"/>
      <c r="G115" s="82"/>
      <c r="H115" s="83"/>
    </row>
    <row r="116" spans="1:8" s="40" customFormat="1" ht="15">
      <c r="A116" s="405"/>
      <c r="B116" s="87"/>
      <c r="C116" s="92"/>
      <c r="D116" s="92"/>
      <c r="E116" s="92"/>
      <c r="G116" s="82"/>
      <c r="H116" s="83"/>
    </row>
    <row r="117" spans="1:8" s="40" customFormat="1" ht="15">
      <c r="A117" s="405"/>
      <c r="B117" s="87" t="s">
        <v>446</v>
      </c>
      <c r="C117" s="92"/>
      <c r="D117" s="92"/>
      <c r="E117" s="92"/>
      <c r="G117" s="82"/>
      <c r="H117" s="83"/>
    </row>
    <row r="118" spans="1:8" s="40" customFormat="1" ht="15">
      <c r="A118" s="405"/>
      <c r="B118" s="108" t="s">
        <v>286</v>
      </c>
      <c r="C118" s="92"/>
      <c r="D118" s="92"/>
      <c r="E118" s="92"/>
      <c r="G118" s="82"/>
      <c r="H118" s="83"/>
    </row>
    <row r="119" spans="1:8" s="40" customFormat="1" ht="15">
      <c r="A119" s="405"/>
      <c r="B119" s="108"/>
      <c r="C119" s="92"/>
      <c r="D119" s="92"/>
      <c r="E119" s="92"/>
      <c r="G119" s="82"/>
      <c r="H119" s="83"/>
    </row>
    <row r="120" spans="1:8" s="40" customFormat="1" ht="15">
      <c r="A120" s="405"/>
      <c r="B120" s="87" t="s">
        <v>447</v>
      </c>
      <c r="C120" s="92"/>
      <c r="D120" s="92"/>
      <c r="E120" s="92"/>
      <c r="G120" s="82"/>
      <c r="H120" s="83"/>
    </row>
    <row r="121" spans="1:8" s="40" customFormat="1" ht="15">
      <c r="A121" s="405"/>
      <c r="B121" s="87"/>
      <c r="C121" s="92"/>
      <c r="D121" s="92"/>
      <c r="E121" s="92"/>
      <c r="G121" s="82"/>
      <c r="H121" s="83"/>
    </row>
    <row r="122" spans="1:8" s="40" customFormat="1" ht="15">
      <c r="A122" s="405"/>
      <c r="B122" s="87" t="s">
        <v>448</v>
      </c>
      <c r="C122" s="92"/>
      <c r="D122" s="92"/>
      <c r="E122" s="92"/>
      <c r="G122" s="82"/>
      <c r="H122" s="83"/>
    </row>
    <row r="123" spans="1:8" s="40" customFormat="1" ht="15">
      <c r="A123" s="405"/>
      <c r="B123" s="109"/>
      <c r="C123" s="92"/>
      <c r="D123" s="92"/>
      <c r="E123" s="92"/>
      <c r="G123" s="82"/>
      <c r="H123" s="83"/>
    </row>
    <row r="124" spans="1:8" s="40" customFormat="1" ht="15">
      <c r="A124" s="405"/>
      <c r="B124" s="87" t="s">
        <v>449</v>
      </c>
      <c r="C124" s="92"/>
      <c r="D124" s="92"/>
      <c r="E124" s="92"/>
      <c r="G124" s="82"/>
      <c r="H124" s="83"/>
    </row>
    <row r="125" spans="1:8" s="40" customFormat="1" ht="15">
      <c r="A125" s="405"/>
      <c r="B125" s="87"/>
      <c r="C125" s="92"/>
      <c r="D125" s="92"/>
      <c r="E125" s="92"/>
      <c r="G125" s="82"/>
      <c r="H125" s="83"/>
    </row>
    <row r="126" spans="1:8" s="40" customFormat="1" ht="15">
      <c r="A126" s="405"/>
      <c r="B126" s="87" t="s">
        <v>450</v>
      </c>
      <c r="C126" s="92"/>
      <c r="D126" s="92"/>
      <c r="E126" s="92"/>
      <c r="G126" s="82"/>
      <c r="H126" s="83"/>
    </row>
    <row r="127" spans="1:8" s="40" customFormat="1" ht="15">
      <c r="A127" s="405"/>
      <c r="B127" s="87"/>
      <c r="C127" s="92"/>
      <c r="D127" s="92"/>
      <c r="E127" s="92"/>
      <c r="G127" s="82"/>
      <c r="H127" s="83"/>
    </row>
    <row r="128" spans="1:8" s="40" customFormat="1" ht="15">
      <c r="A128" s="405"/>
      <c r="B128" s="87" t="s">
        <v>451</v>
      </c>
      <c r="C128" s="92"/>
      <c r="D128" s="92"/>
      <c r="E128" s="92"/>
      <c r="G128" s="82"/>
      <c r="H128" s="83"/>
    </row>
    <row r="129" spans="1:8" s="40" customFormat="1" ht="15">
      <c r="A129" s="405"/>
      <c r="B129" s="110" t="s">
        <v>452</v>
      </c>
      <c r="C129" s="111"/>
      <c r="D129" s="111"/>
      <c r="E129" s="111"/>
      <c r="F129" s="112">
        <f>G38*100</f>
        <v>79.29</v>
      </c>
      <c r="G129" s="82"/>
      <c r="H129" s="83"/>
    </row>
    <row r="130" spans="1:8" s="40" customFormat="1" ht="15">
      <c r="A130" s="405"/>
      <c r="B130" s="110" t="s">
        <v>453</v>
      </c>
      <c r="C130" s="111"/>
      <c r="D130" s="111"/>
      <c r="E130" s="111"/>
      <c r="F130" s="113">
        <f>G11*100</f>
        <v>3.95</v>
      </c>
      <c r="G130" s="82"/>
      <c r="H130" s="83"/>
    </row>
    <row r="131" spans="1:8" s="40" customFormat="1" ht="15">
      <c r="A131" s="405"/>
      <c r="B131" s="110" t="s">
        <v>454</v>
      </c>
      <c r="C131" s="111"/>
      <c r="D131" s="111"/>
      <c r="E131" s="111"/>
      <c r="F131" s="114">
        <f>(G19+G23)*100</f>
        <v>10.52</v>
      </c>
      <c r="G131" s="82"/>
      <c r="H131" s="83"/>
    </row>
    <row r="132" spans="1:8" s="40" customFormat="1" ht="15">
      <c r="A132" s="405"/>
      <c r="B132" s="115" t="s">
        <v>455</v>
      </c>
      <c r="C132" s="116"/>
      <c r="D132" s="116"/>
      <c r="E132" s="116"/>
      <c r="F132" s="114">
        <f>(G48+G52+G56)*100</f>
        <v>6.24</v>
      </c>
      <c r="G132" s="82"/>
      <c r="H132" s="83"/>
    </row>
    <row r="133" spans="1:8" s="40" customFormat="1" ht="15">
      <c r="A133" s="405"/>
      <c r="B133" s="87"/>
      <c r="C133" s="92"/>
      <c r="D133" s="92"/>
      <c r="E133" s="92"/>
      <c r="G133" s="82"/>
      <c r="H133" s="83"/>
    </row>
    <row r="134" spans="1:8" s="40" customFormat="1" ht="15">
      <c r="A134" s="405"/>
      <c r="B134" s="87" t="s">
        <v>456</v>
      </c>
      <c r="C134" s="92"/>
      <c r="D134" s="92"/>
      <c r="E134" s="92"/>
      <c r="G134" s="82"/>
      <c r="H134" s="83"/>
    </row>
    <row r="135" spans="1:8" s="40" customFormat="1" ht="15">
      <c r="A135" s="405"/>
      <c r="B135" s="110" t="s">
        <v>457</v>
      </c>
      <c r="C135" s="117"/>
      <c r="D135" s="117"/>
      <c r="E135" s="117"/>
      <c r="F135" s="114">
        <f>F129+F130</f>
        <v>83.24000000000001</v>
      </c>
      <c r="G135" s="82"/>
      <c r="H135" s="83"/>
    </row>
    <row r="136" spans="1:8" s="40" customFormat="1" ht="15">
      <c r="A136" s="405"/>
      <c r="B136" s="110" t="s">
        <v>458</v>
      </c>
      <c r="C136" s="118"/>
      <c r="D136" s="118"/>
      <c r="E136" s="118"/>
      <c r="F136" s="114">
        <f>F131</f>
        <v>10.52</v>
      </c>
      <c r="G136" s="82"/>
      <c r="H136" s="83"/>
    </row>
    <row r="137" spans="1:8" s="40" customFormat="1" ht="15">
      <c r="A137" s="405"/>
      <c r="B137" s="110" t="s">
        <v>455</v>
      </c>
      <c r="C137" s="118"/>
      <c r="D137" s="118"/>
      <c r="E137" s="118"/>
      <c r="F137" s="114">
        <f>+F132</f>
        <v>6.24</v>
      </c>
      <c r="G137" s="82"/>
      <c r="H137" s="83"/>
    </row>
    <row r="138" spans="1:8" s="40" customFormat="1" ht="15">
      <c r="A138" s="405"/>
      <c r="B138" s="87"/>
      <c r="C138" s="119"/>
      <c r="D138" s="119"/>
      <c r="E138" s="119"/>
      <c r="F138" s="120"/>
      <c r="G138" s="82"/>
      <c r="H138" s="83"/>
    </row>
    <row r="139" spans="1:8" s="40" customFormat="1" ht="15">
      <c r="A139" s="405"/>
      <c r="B139" s="87" t="s">
        <v>318</v>
      </c>
      <c r="C139" s="119"/>
      <c r="D139" s="119"/>
      <c r="E139" s="119"/>
      <c r="F139" s="121"/>
      <c r="G139" s="82"/>
      <c r="H139" s="83"/>
    </row>
    <row r="140" spans="1:8" s="40" customFormat="1" ht="12.75" thickBot="1">
      <c r="A140" s="405"/>
      <c r="B140" s="122"/>
      <c r="C140" s="123"/>
      <c r="D140" s="123"/>
      <c r="E140" s="124"/>
      <c r="F140" s="125"/>
      <c r="G140" s="124"/>
      <c r="H140" s="126"/>
    </row>
    <row r="141" s="40" customFormat="1" ht="15">
      <c r="A141" s="405"/>
    </row>
    <row r="143" spans="2:10" ht="15">
      <c r="B143" s="492" t="s">
        <v>826</v>
      </c>
      <c r="C143" s="492"/>
      <c r="D143" s="492"/>
      <c r="E143" s="492"/>
      <c r="F143" s="492"/>
      <c r="G143" s="492"/>
      <c r="H143" s="492"/>
      <c r="I143" s="492"/>
      <c r="J143" s="376"/>
    </row>
    <row r="144" spans="2:10" ht="15">
      <c r="B144" s="493" t="s">
        <v>827</v>
      </c>
      <c r="C144" s="494" t="s">
        <v>828</v>
      </c>
      <c r="D144" s="494"/>
      <c r="E144" s="212" t="s">
        <v>829</v>
      </c>
      <c r="F144" s="212" t="s">
        <v>830</v>
      </c>
      <c r="G144" s="494" t="s">
        <v>831</v>
      </c>
      <c r="H144" s="494"/>
      <c r="I144" s="494"/>
      <c r="J144" s="494"/>
    </row>
    <row r="145" spans="2:10" ht="48">
      <c r="B145" s="493"/>
      <c r="C145" s="407" t="s">
        <v>285</v>
      </c>
      <c r="D145" s="407" t="s">
        <v>284</v>
      </c>
      <c r="E145" s="408" t="s">
        <v>907</v>
      </c>
      <c r="F145" s="212" t="s">
        <v>868</v>
      </c>
      <c r="G145" s="407" t="s">
        <v>285</v>
      </c>
      <c r="H145" s="407" t="s">
        <v>284</v>
      </c>
      <c r="I145" s="212" t="s">
        <v>907</v>
      </c>
      <c r="J145" s="212" t="s">
        <v>868</v>
      </c>
    </row>
    <row r="146" spans="2:10" ht="15">
      <c r="B146" s="367" t="s">
        <v>869</v>
      </c>
      <c r="C146" s="365">
        <v>0.04746156479437991</v>
      </c>
      <c r="D146" s="365">
        <v>0.04852678157095447</v>
      </c>
      <c r="E146" s="365">
        <v>0.053264042714294746</v>
      </c>
      <c r="F146" s="365">
        <v>0.05667160327333587</v>
      </c>
      <c r="G146" s="366">
        <v>12691.247000000001</v>
      </c>
      <c r="H146" s="366">
        <v>12757.722</v>
      </c>
      <c r="I146" s="366">
        <v>13056.757316360752</v>
      </c>
      <c r="J146" s="366">
        <v>13275.327030300825</v>
      </c>
    </row>
    <row r="147" spans="2:10" ht="15">
      <c r="B147" s="367" t="s">
        <v>870</v>
      </c>
      <c r="C147" s="365">
        <v>0.06324174167052016</v>
      </c>
      <c r="D147" s="365">
        <v>0.06422699801665988</v>
      </c>
      <c r="E147" s="365">
        <v>0.06534136656738299</v>
      </c>
      <c r="F147" s="365">
        <v>0.08502900296604753</v>
      </c>
      <c r="G147" s="366">
        <v>10012.128553197086</v>
      </c>
      <c r="H147" s="366">
        <v>10012.317506468948</v>
      </c>
      <c r="I147" s="366">
        <v>10012.531220985526</v>
      </c>
      <c r="J147" s="366">
        <v>10016.30693207568</v>
      </c>
    </row>
    <row r="148" spans="2:10" ht="15">
      <c r="B148" s="367" t="s">
        <v>871</v>
      </c>
      <c r="C148" s="365">
        <v>0.06421364754798271</v>
      </c>
      <c r="D148" s="365">
        <v>0.06520123569567378</v>
      </c>
      <c r="E148" s="365">
        <v>0.06765040167466752</v>
      </c>
      <c r="F148" s="365">
        <v>0.05480811712411585</v>
      </c>
      <c r="G148" s="366">
        <v>10026.389170225199</v>
      </c>
      <c r="H148" s="366">
        <v>10026.795028368086</v>
      </c>
      <c r="I148" s="366">
        <v>10027.801534934795</v>
      </c>
      <c r="J148" s="366">
        <v>10022.523883749636</v>
      </c>
    </row>
    <row r="149" spans="2:10" ht="15">
      <c r="B149" s="367" t="s">
        <v>872</v>
      </c>
      <c r="C149" s="365">
        <v>0.06351746970146357</v>
      </c>
      <c r="D149" s="365">
        <v>0.06450602956551421</v>
      </c>
      <c r="E149" s="365">
        <v>0.06788312926403617</v>
      </c>
      <c r="F149" s="365">
        <v>0.07042908585931562</v>
      </c>
      <c r="G149" s="366">
        <v>10052.206139480655</v>
      </c>
      <c r="H149" s="366">
        <v>10053.018654437408</v>
      </c>
      <c r="I149" s="366">
        <v>10055.794352819756</v>
      </c>
      <c r="J149" s="366">
        <v>10057.88691988437</v>
      </c>
    </row>
    <row r="150" spans="2:10" ht="15">
      <c r="B150" s="364" t="s">
        <v>835</v>
      </c>
      <c r="C150" s="365">
        <v>0.0597680513415102</v>
      </c>
      <c r="D150" s="365">
        <v>0.0608068960103878</v>
      </c>
      <c r="E150" s="365">
        <v>0.06513784087892471</v>
      </c>
      <c r="F150" s="365">
        <v>0.06453261839863278</v>
      </c>
      <c r="G150" s="366">
        <v>10597.680513415102</v>
      </c>
      <c r="H150" s="366">
        <v>10608.068960103878</v>
      </c>
      <c r="I150" s="366">
        <v>10651.378408789247</v>
      </c>
      <c r="J150" s="366">
        <v>10645.326183986328</v>
      </c>
    </row>
    <row r="151" spans="2:10" ht="15">
      <c r="B151" s="364" t="s">
        <v>836</v>
      </c>
      <c r="C151" s="365">
        <v>0.04109397738000342</v>
      </c>
      <c r="D151" s="365">
        <v>0.04212598329777073</v>
      </c>
      <c r="E151" s="365">
        <v>0.045528174774132735</v>
      </c>
      <c r="F151" s="365">
        <v>0.043254043521108176</v>
      </c>
      <c r="G151" s="366">
        <v>11284.174730857976</v>
      </c>
      <c r="H151" s="366">
        <v>11317.765020051813</v>
      </c>
      <c r="I151" s="366">
        <v>11428.973398870468</v>
      </c>
      <c r="J151" s="366">
        <v>11354.557919273258</v>
      </c>
    </row>
    <row r="152" spans="2:10" ht="15">
      <c r="B152" s="364" t="s">
        <v>862</v>
      </c>
      <c r="C152" s="365">
        <v>0.04707501052048202</v>
      </c>
      <c r="D152" s="365">
        <v>0.04813289098015794</v>
      </c>
      <c r="E152" s="365">
        <v>0.052788586080734</v>
      </c>
      <c r="F152" s="365">
        <v>0.057121988673348945</v>
      </c>
      <c r="G152" s="366">
        <v>12589.20894366977</v>
      </c>
      <c r="H152" s="366">
        <v>12653.003214793725</v>
      </c>
      <c r="I152" s="366">
        <v>12936.841479375518</v>
      </c>
      <c r="J152" s="366">
        <v>13205.587424171052</v>
      </c>
    </row>
    <row r="153" spans="2:10" ht="15">
      <c r="B153" s="409"/>
      <c r="C153" s="216"/>
      <c r="D153" s="410"/>
      <c r="E153" s="216"/>
      <c r="F153" s="216"/>
      <c r="G153" s="216"/>
      <c r="H153" s="216"/>
      <c r="I153" s="216"/>
      <c r="J153" s="216"/>
    </row>
    <row r="154" spans="2:10" ht="15">
      <c r="B154" s="216"/>
      <c r="C154" s="216"/>
      <c r="D154" s="216"/>
      <c r="E154" s="216"/>
      <c r="F154" s="216"/>
      <c r="G154" s="216"/>
      <c r="H154" s="216"/>
      <c r="I154" s="216"/>
      <c r="J154" s="216"/>
    </row>
    <row r="155" spans="2:10" ht="15">
      <c r="B155" s="212" t="s">
        <v>858</v>
      </c>
      <c r="C155" s="216"/>
      <c r="D155" s="216"/>
      <c r="E155" s="216"/>
      <c r="F155" s="216"/>
      <c r="G155" s="216"/>
      <c r="H155" s="216"/>
      <c r="I155" s="216"/>
      <c r="J155" s="216"/>
    </row>
    <row r="156" spans="2:10" ht="15">
      <c r="B156" s="364" t="s">
        <v>873</v>
      </c>
      <c r="C156" s="368"/>
      <c r="D156" s="216"/>
      <c r="E156" s="216"/>
      <c r="F156" s="216"/>
      <c r="G156" s="216"/>
      <c r="H156" s="216"/>
      <c r="I156" s="216"/>
      <c r="J156" s="216"/>
    </row>
    <row r="157" spans="2:10" ht="15">
      <c r="B157" s="364" t="s">
        <v>874</v>
      </c>
      <c r="C157" s="368"/>
      <c r="D157" s="216"/>
      <c r="E157" s="216"/>
      <c r="F157" s="216"/>
      <c r="G157" s="216"/>
      <c r="H157" s="216"/>
      <c r="I157" s="216"/>
      <c r="J157" s="216"/>
    </row>
    <row r="158" spans="2:10" ht="15">
      <c r="B158" s="216"/>
      <c r="C158" s="216"/>
      <c r="D158" s="216"/>
      <c r="E158" s="216"/>
      <c r="F158" s="216"/>
      <c r="G158" s="216"/>
      <c r="H158" s="216"/>
      <c r="I158" s="216"/>
      <c r="J158" s="216"/>
    </row>
    <row r="159" spans="2:10" ht="15">
      <c r="B159" s="212" t="s">
        <v>856</v>
      </c>
      <c r="C159" s="371"/>
      <c r="D159" s="216"/>
      <c r="E159" s="216"/>
      <c r="F159" s="216"/>
      <c r="G159" s="216"/>
      <c r="H159" s="216"/>
      <c r="I159" s="216"/>
      <c r="J159" s="216"/>
    </row>
    <row r="160" spans="2:10" ht="15">
      <c r="B160" s="376" t="s">
        <v>875</v>
      </c>
      <c r="C160" s="411">
        <v>41.4601</v>
      </c>
      <c r="D160" s="412"/>
      <c r="E160" s="412"/>
      <c r="F160" s="216"/>
      <c r="G160" s="216"/>
      <c r="H160" s="216"/>
      <c r="I160" s="216"/>
      <c r="J160" s="216"/>
    </row>
    <row r="161" spans="2:10" ht="15">
      <c r="B161" s="376" t="s">
        <v>876</v>
      </c>
      <c r="C161" s="386">
        <v>0.10404017020011737</v>
      </c>
      <c r="D161" s="412"/>
      <c r="E161" s="412"/>
      <c r="F161" s="216"/>
      <c r="G161" s="216"/>
      <c r="H161" s="216"/>
      <c r="I161" s="216"/>
      <c r="J161" s="216"/>
    </row>
    <row r="162" spans="2:10" ht="15">
      <c r="B162" s="376" t="s">
        <v>857</v>
      </c>
      <c r="C162" s="386">
        <v>0.11102739285659496</v>
      </c>
      <c r="D162" s="216"/>
      <c r="E162" s="216"/>
      <c r="F162" s="216"/>
      <c r="G162" s="216"/>
      <c r="H162" s="216"/>
      <c r="I162" s="216"/>
      <c r="J162" s="216"/>
    </row>
    <row r="163" spans="2:10" ht="15">
      <c r="B163" s="376" t="s">
        <v>877</v>
      </c>
      <c r="C163" s="413">
        <v>0.06703977740000001</v>
      </c>
      <c r="D163" s="216"/>
      <c r="E163" s="216"/>
      <c r="F163" s="216"/>
      <c r="G163" s="216"/>
      <c r="H163" s="216"/>
      <c r="I163" s="216"/>
      <c r="J163" s="216"/>
    </row>
    <row r="165" ht="12.75" thickBot="1"/>
    <row r="166" spans="2:11" ht="15">
      <c r="B166" s="414"/>
      <c r="C166" s="415"/>
      <c r="D166" s="415"/>
      <c r="E166" s="516" t="s">
        <v>916</v>
      </c>
      <c r="F166" s="517"/>
      <c r="G166" s="216"/>
      <c r="H166" s="216"/>
      <c r="I166" s="216"/>
      <c r="J166" s="216"/>
      <c r="K166" s="216"/>
    </row>
    <row r="167" spans="2:11" ht="12">
      <c r="B167" s="231" t="s">
        <v>891</v>
      </c>
      <c r="C167" s="232"/>
      <c r="D167" s="232"/>
      <c r="E167" s="416"/>
      <c r="F167" s="417"/>
      <c r="G167" s="216"/>
      <c r="H167" s="216"/>
      <c r="I167" s="216"/>
      <c r="J167" s="216"/>
      <c r="K167" s="216"/>
    </row>
    <row r="168" spans="2:11" ht="12">
      <c r="B168" s="233" t="s">
        <v>892</v>
      </c>
      <c r="C168" s="232"/>
      <c r="D168" s="232"/>
      <c r="E168" s="416"/>
      <c r="F168" s="417"/>
      <c r="G168" s="216"/>
      <c r="H168" s="216"/>
      <c r="I168" s="216"/>
      <c r="J168" s="216"/>
      <c r="K168" s="216"/>
    </row>
    <row r="169" spans="2:11" ht="12">
      <c r="B169" s="234" t="s">
        <v>898</v>
      </c>
      <c r="C169" s="232"/>
      <c r="D169" s="232"/>
      <c r="E169" s="418"/>
      <c r="F169" s="417"/>
      <c r="G169" s="216"/>
      <c r="H169" s="216"/>
      <c r="I169" s="216"/>
      <c r="J169" s="216"/>
      <c r="K169" s="216"/>
    </row>
    <row r="170" spans="2:11" ht="12">
      <c r="B170" s="234" t="s">
        <v>899</v>
      </c>
      <c r="C170" s="232"/>
      <c r="D170" s="232"/>
      <c r="E170" s="416"/>
      <c r="F170" s="417"/>
      <c r="G170" s="216"/>
      <c r="H170" s="216"/>
      <c r="I170" s="216"/>
      <c r="J170" s="216"/>
      <c r="K170" s="216"/>
    </row>
    <row r="171" spans="2:11" ht="12">
      <c r="B171" s="234"/>
      <c r="C171" s="232"/>
      <c r="D171" s="232"/>
      <c r="E171" s="416"/>
      <c r="F171" s="417"/>
      <c r="G171" s="216"/>
      <c r="H171" s="216"/>
      <c r="I171" s="216"/>
      <c r="J171" s="216"/>
      <c r="K171" s="216"/>
    </row>
    <row r="172" spans="2:11" ht="12">
      <c r="B172" s="234"/>
      <c r="C172" s="232"/>
      <c r="D172" s="232"/>
      <c r="E172" s="416"/>
      <c r="F172" s="417"/>
      <c r="G172" s="216"/>
      <c r="H172" s="216"/>
      <c r="I172" s="216"/>
      <c r="J172" s="216"/>
      <c r="K172" s="216"/>
    </row>
    <row r="173" spans="2:11" ht="12">
      <c r="B173" s="235"/>
      <c r="C173" s="232"/>
      <c r="D173" s="232"/>
      <c r="E173" s="416"/>
      <c r="F173" s="417"/>
      <c r="G173" s="216"/>
      <c r="H173" s="216"/>
      <c r="I173" s="216"/>
      <c r="J173" s="216"/>
      <c r="K173" s="216"/>
    </row>
    <row r="174" spans="2:11" ht="12">
      <c r="B174" s="233" t="s">
        <v>894</v>
      </c>
      <c r="C174" s="232"/>
      <c r="D174" s="232"/>
      <c r="E174" s="416"/>
      <c r="F174" s="417"/>
      <c r="G174" s="216"/>
      <c r="H174" s="216"/>
      <c r="I174" s="216"/>
      <c r="J174" s="216"/>
      <c r="K174" s="216"/>
    </row>
    <row r="175" spans="2:6" ht="12">
      <c r="B175" s="233"/>
      <c r="C175" s="232"/>
      <c r="D175" s="232"/>
      <c r="E175" s="416"/>
      <c r="F175" s="417"/>
    </row>
    <row r="176" spans="2:6" ht="12.75" thickBot="1">
      <c r="B176" s="419"/>
      <c r="C176" s="420"/>
      <c r="D176" s="420"/>
      <c r="E176" s="421"/>
      <c r="F176" s="422"/>
    </row>
    <row r="177" ht="12.75" thickBot="1"/>
    <row r="178" ht="15">
      <c r="B178" s="423" t="s">
        <v>895</v>
      </c>
    </row>
    <row r="179" ht="15">
      <c r="B179" s="440" t="s">
        <v>907</v>
      </c>
    </row>
    <row r="180" ht="12">
      <c r="B180" s="424"/>
    </row>
    <row r="181" ht="12">
      <c r="B181" s="424"/>
    </row>
    <row r="182" ht="12">
      <c r="B182" s="424"/>
    </row>
    <row r="183" ht="12">
      <c r="B183" s="424"/>
    </row>
    <row r="184" ht="12">
      <c r="B184" s="424"/>
    </row>
    <row r="185" ht="12">
      <c r="B185" s="424"/>
    </row>
    <row r="186" ht="12">
      <c r="B186" s="424"/>
    </row>
    <row r="187" ht="12">
      <c r="B187" s="424"/>
    </row>
    <row r="188" ht="12">
      <c r="B188" s="424"/>
    </row>
    <row r="189" ht="12">
      <c r="B189" s="424"/>
    </row>
    <row r="190" ht="12.75" thickBot="1">
      <c r="B190" s="425"/>
    </row>
  </sheetData>
  <mergeCells count="10">
    <mergeCell ref="B1:E1"/>
    <mergeCell ref="B110:G110"/>
    <mergeCell ref="B144:B145"/>
    <mergeCell ref="C144:D144"/>
    <mergeCell ref="G144:J144"/>
    <mergeCell ref="E166:F166"/>
    <mergeCell ref="B61:D61"/>
    <mergeCell ref="B65:B66"/>
    <mergeCell ref="C65:C66"/>
    <mergeCell ref="B143:I143"/>
  </mergeCells>
  <printOptions/>
  <pageMargins left="0" right="0" top="0" bottom="0" header="0" footer="0"/>
  <pageSetup horizontalDpi="600" verticalDpi="600" orientation="landscape" r:id="rId2"/>
  <headerFooter>
    <oddFooter>&amp;C&amp;1#&amp;"Calibri"&amp;10&amp;K000000 For internal use only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K162"/>
  <sheetViews>
    <sheetView workbookViewId="0" topLeftCell="A1">
      <selection activeCell="E136" sqref="E136"/>
    </sheetView>
  </sheetViews>
  <sheetFormatPr defaultColWidth="9.140625" defaultRowHeight="15"/>
  <cols>
    <col min="1" max="1" width="3.28125" style="280" customWidth="1"/>
    <col min="2" max="2" width="54.00390625" style="280" customWidth="1"/>
    <col min="3" max="3" width="16.7109375" style="280" customWidth="1"/>
    <col min="4" max="4" width="21.140625" style="280" customWidth="1"/>
    <col min="5" max="5" width="16.7109375" style="280" customWidth="1"/>
    <col min="6" max="6" width="18.7109375" style="280" customWidth="1"/>
    <col min="7" max="7" width="15.00390625" style="280" customWidth="1"/>
    <col min="8" max="8" width="14.140625" style="280" customWidth="1"/>
    <col min="9" max="10" width="10.8515625" style="280" customWidth="1"/>
    <col min="11" max="16384" width="9.140625" style="280" customWidth="1"/>
  </cols>
  <sheetData>
    <row r="1" spans="1:10" ht="15.95" customHeight="1">
      <c r="A1" s="279"/>
      <c r="B1" s="506" t="s">
        <v>913</v>
      </c>
      <c r="C1" s="526"/>
      <c r="D1" s="526"/>
      <c r="E1" s="526"/>
      <c r="F1" s="526"/>
      <c r="G1" s="279"/>
      <c r="H1" s="279"/>
      <c r="I1" s="279"/>
      <c r="J1" s="279"/>
    </row>
    <row r="2" spans="1:10" ht="12.95" customHeight="1">
      <c r="A2" s="279"/>
      <c r="B2" s="4"/>
      <c r="C2" s="279"/>
      <c r="D2" s="279"/>
      <c r="E2" s="279"/>
      <c r="F2" s="279"/>
      <c r="G2" s="279"/>
      <c r="H2" s="279"/>
      <c r="I2" s="279"/>
      <c r="J2" s="279"/>
    </row>
    <row r="3" spans="1:10" ht="12.95" customHeight="1" thickBot="1">
      <c r="A3" s="5" t="s">
        <v>7</v>
      </c>
      <c r="B3" s="281" t="s">
        <v>8</v>
      </c>
      <c r="C3" s="279"/>
      <c r="D3" s="279"/>
      <c r="E3" s="279"/>
      <c r="F3" s="279"/>
      <c r="G3" s="279"/>
      <c r="H3" s="279"/>
      <c r="I3" s="279"/>
      <c r="J3" s="279"/>
    </row>
    <row r="4" spans="1:10" ht="27.95" customHeight="1">
      <c r="A4" s="279"/>
      <c r="B4" s="6" t="s">
        <v>9</v>
      </c>
      <c r="C4" s="7" t="s">
        <v>10</v>
      </c>
      <c r="D4" s="8" t="s">
        <v>11</v>
      </c>
      <c r="E4" s="8" t="s">
        <v>12</v>
      </c>
      <c r="F4" s="8" t="s">
        <v>13</v>
      </c>
      <c r="G4" s="8" t="s">
        <v>14</v>
      </c>
      <c r="H4" s="8" t="s">
        <v>15</v>
      </c>
      <c r="I4" s="9" t="s">
        <v>16</v>
      </c>
      <c r="J4" s="282" t="s">
        <v>17</v>
      </c>
    </row>
    <row r="5" spans="1:10" ht="12.95" customHeight="1">
      <c r="A5" s="279"/>
      <c r="B5" s="10" t="s">
        <v>18</v>
      </c>
      <c r="C5" s="11"/>
      <c r="D5" s="11"/>
      <c r="E5" s="11"/>
      <c r="F5" s="11"/>
      <c r="G5" s="11"/>
      <c r="H5" s="283"/>
      <c r="I5" s="284"/>
      <c r="J5" s="279"/>
    </row>
    <row r="6" spans="1:10" ht="12.95" customHeight="1">
      <c r="A6" s="279"/>
      <c r="B6" s="10" t="s">
        <v>19</v>
      </c>
      <c r="C6" s="11"/>
      <c r="D6" s="11"/>
      <c r="E6" s="11"/>
      <c r="F6" s="279"/>
      <c r="G6" s="283"/>
      <c r="H6" s="283"/>
      <c r="I6" s="284"/>
      <c r="J6" s="279"/>
    </row>
    <row r="7" spans="1:10" ht="12.95" customHeight="1">
      <c r="A7" s="12" t="s">
        <v>20</v>
      </c>
      <c r="B7" s="13" t="s">
        <v>21</v>
      </c>
      <c r="C7" s="11" t="s">
        <v>22</v>
      </c>
      <c r="D7" s="11" t="s">
        <v>23</v>
      </c>
      <c r="E7" s="14">
        <v>509500</v>
      </c>
      <c r="F7" s="15">
        <v>14377.84</v>
      </c>
      <c r="G7" s="16">
        <v>0.0825</v>
      </c>
      <c r="H7" s="17"/>
      <c r="I7" s="18"/>
      <c r="J7" s="279"/>
    </row>
    <row r="8" spans="1:10" ht="12.95" customHeight="1">
      <c r="A8" s="12" t="s">
        <v>28</v>
      </c>
      <c r="B8" s="13" t="s">
        <v>29</v>
      </c>
      <c r="C8" s="11" t="s">
        <v>30</v>
      </c>
      <c r="D8" s="11" t="s">
        <v>23</v>
      </c>
      <c r="E8" s="14">
        <v>174867</v>
      </c>
      <c r="F8" s="15">
        <v>12248.65</v>
      </c>
      <c r="G8" s="16">
        <v>0.0703</v>
      </c>
      <c r="H8" s="17"/>
      <c r="I8" s="18"/>
      <c r="J8" s="279"/>
    </row>
    <row r="9" spans="1:10" ht="12.95" customHeight="1">
      <c r="A9" s="12" t="s">
        <v>31</v>
      </c>
      <c r="B9" s="13" t="s">
        <v>32</v>
      </c>
      <c r="C9" s="11" t="s">
        <v>33</v>
      </c>
      <c r="D9" s="11" t="s">
        <v>34</v>
      </c>
      <c r="E9" s="14">
        <v>1053972</v>
      </c>
      <c r="F9" s="15">
        <v>10407.45</v>
      </c>
      <c r="G9" s="16">
        <v>0.0598</v>
      </c>
      <c r="H9" s="17"/>
      <c r="I9" s="18"/>
      <c r="J9" s="279"/>
    </row>
    <row r="10" spans="1:10" ht="12.95" customHeight="1">
      <c r="A10" s="12" t="s">
        <v>35</v>
      </c>
      <c r="B10" s="13" t="s">
        <v>36</v>
      </c>
      <c r="C10" s="11" t="s">
        <v>37</v>
      </c>
      <c r="D10" s="11" t="s">
        <v>34</v>
      </c>
      <c r="E10" s="14">
        <v>1052616</v>
      </c>
      <c r="F10" s="15">
        <v>9837.75</v>
      </c>
      <c r="G10" s="16">
        <v>0.0565</v>
      </c>
      <c r="H10" s="17"/>
      <c r="I10" s="18"/>
      <c r="J10" s="279"/>
    </row>
    <row r="11" spans="1:10" ht="12.95" customHeight="1">
      <c r="A11" s="12" t="s">
        <v>50</v>
      </c>
      <c r="B11" s="13" t="s">
        <v>51</v>
      </c>
      <c r="C11" s="11" t="s">
        <v>52</v>
      </c>
      <c r="D11" s="11" t="s">
        <v>53</v>
      </c>
      <c r="E11" s="14">
        <v>90665</v>
      </c>
      <c r="F11" s="15">
        <v>8875.24</v>
      </c>
      <c r="G11" s="16">
        <v>0.051</v>
      </c>
      <c r="H11" s="17"/>
      <c r="I11" s="18"/>
      <c r="J11" s="279"/>
    </row>
    <row r="12" spans="1:10" ht="12.95" customHeight="1">
      <c r="A12" s="12" t="s">
        <v>46</v>
      </c>
      <c r="B12" s="13" t="s">
        <v>47</v>
      </c>
      <c r="C12" s="11" t="s">
        <v>48</v>
      </c>
      <c r="D12" s="11" t="s">
        <v>49</v>
      </c>
      <c r="E12" s="14">
        <v>3474900</v>
      </c>
      <c r="F12" s="15">
        <v>8866.21</v>
      </c>
      <c r="G12" s="16">
        <v>0.0509</v>
      </c>
      <c r="H12" s="17"/>
      <c r="I12" s="18"/>
      <c r="J12" s="279"/>
    </row>
    <row r="13" spans="1:10" ht="12.95" customHeight="1">
      <c r="A13" s="12" t="s">
        <v>38</v>
      </c>
      <c r="B13" s="13" t="s">
        <v>39</v>
      </c>
      <c r="C13" s="11" t="s">
        <v>40</v>
      </c>
      <c r="D13" s="11" t="s">
        <v>41</v>
      </c>
      <c r="E13" s="14">
        <v>740340</v>
      </c>
      <c r="F13" s="15">
        <v>8794.87</v>
      </c>
      <c r="G13" s="16">
        <v>0.0505</v>
      </c>
      <c r="H13" s="17"/>
      <c r="I13" s="18"/>
      <c r="J13" s="279"/>
    </row>
    <row r="14" spans="1:10" ht="12.95" customHeight="1">
      <c r="A14" s="12" t="s">
        <v>42</v>
      </c>
      <c r="B14" s="13" t="s">
        <v>43</v>
      </c>
      <c r="C14" s="11" t="s">
        <v>44</v>
      </c>
      <c r="D14" s="11" t="s">
        <v>45</v>
      </c>
      <c r="E14" s="14">
        <v>3768222</v>
      </c>
      <c r="F14" s="15">
        <v>8704.59</v>
      </c>
      <c r="G14" s="16">
        <v>0.05</v>
      </c>
      <c r="H14" s="17"/>
      <c r="I14" s="18"/>
      <c r="J14" s="279"/>
    </row>
    <row r="15" spans="1:10" ht="12.95" customHeight="1">
      <c r="A15" s="12" t="s">
        <v>126</v>
      </c>
      <c r="B15" s="13" t="s">
        <v>127</v>
      </c>
      <c r="C15" s="11" t="s">
        <v>128</v>
      </c>
      <c r="D15" s="11" t="s">
        <v>41</v>
      </c>
      <c r="E15" s="14">
        <v>255216</v>
      </c>
      <c r="F15" s="15">
        <v>8427.87</v>
      </c>
      <c r="G15" s="16">
        <v>0.0484</v>
      </c>
      <c r="H15" s="17"/>
      <c r="I15" s="18"/>
      <c r="J15" s="279"/>
    </row>
    <row r="16" spans="1:10" ht="12.95" customHeight="1">
      <c r="A16" s="12" t="s">
        <v>247</v>
      </c>
      <c r="B16" s="13" t="s">
        <v>248</v>
      </c>
      <c r="C16" s="11" t="s">
        <v>249</v>
      </c>
      <c r="D16" s="11" t="s">
        <v>41</v>
      </c>
      <c r="E16" s="14">
        <v>2005602</v>
      </c>
      <c r="F16" s="15">
        <v>7804.8</v>
      </c>
      <c r="G16" s="16">
        <v>0.0448</v>
      </c>
      <c r="H16" s="17"/>
      <c r="I16" s="18"/>
      <c r="J16" s="279"/>
    </row>
    <row r="17" spans="1:10" ht="12.95" customHeight="1">
      <c r="A17" s="12" t="s">
        <v>24</v>
      </c>
      <c r="B17" s="13" t="s">
        <v>25</v>
      </c>
      <c r="C17" s="11" t="s">
        <v>26</v>
      </c>
      <c r="D17" s="11" t="s">
        <v>27</v>
      </c>
      <c r="E17" s="14">
        <v>1596935</v>
      </c>
      <c r="F17" s="15">
        <v>7211.76</v>
      </c>
      <c r="G17" s="16">
        <v>0.0414</v>
      </c>
      <c r="H17" s="17"/>
      <c r="I17" s="18"/>
      <c r="J17" s="279"/>
    </row>
    <row r="18" spans="1:10" ht="12.95" customHeight="1">
      <c r="A18" s="12" t="s">
        <v>117</v>
      </c>
      <c r="B18" s="13" t="s">
        <v>118</v>
      </c>
      <c r="C18" s="11" t="s">
        <v>119</v>
      </c>
      <c r="D18" s="11" t="s">
        <v>23</v>
      </c>
      <c r="E18" s="14">
        <v>131007</v>
      </c>
      <c r="F18" s="15">
        <v>7178.92</v>
      </c>
      <c r="G18" s="16">
        <v>0.0412</v>
      </c>
      <c r="H18" s="17"/>
      <c r="I18" s="18"/>
      <c r="J18" s="279"/>
    </row>
    <row r="19" spans="1:10" ht="12.95" customHeight="1">
      <c r="A19" s="12" t="s">
        <v>54</v>
      </c>
      <c r="B19" s="13" t="s">
        <v>55</v>
      </c>
      <c r="C19" s="11" t="s">
        <v>56</v>
      </c>
      <c r="D19" s="11" t="s">
        <v>41</v>
      </c>
      <c r="E19" s="14">
        <v>332846</v>
      </c>
      <c r="F19" s="15">
        <v>4445.16</v>
      </c>
      <c r="G19" s="16">
        <v>0.0255</v>
      </c>
      <c r="H19" s="17"/>
      <c r="I19" s="18"/>
      <c r="J19" s="279"/>
    </row>
    <row r="20" spans="1:10" ht="12.95" customHeight="1">
      <c r="A20" s="12" t="s">
        <v>98</v>
      </c>
      <c r="B20" s="13" t="s">
        <v>99</v>
      </c>
      <c r="C20" s="11" t="s">
        <v>100</v>
      </c>
      <c r="D20" s="11" t="s">
        <v>60</v>
      </c>
      <c r="E20" s="14">
        <v>369099</v>
      </c>
      <c r="F20" s="15">
        <v>2897.61</v>
      </c>
      <c r="G20" s="16">
        <v>0.0166</v>
      </c>
      <c r="H20" s="17"/>
      <c r="I20" s="18"/>
      <c r="J20" s="279"/>
    </row>
    <row r="21" spans="1:10" ht="12.95" customHeight="1">
      <c r="A21" s="12" t="s">
        <v>250</v>
      </c>
      <c r="B21" s="13" t="s">
        <v>251</v>
      </c>
      <c r="C21" s="11" t="s">
        <v>252</v>
      </c>
      <c r="D21" s="11" t="s">
        <v>253</v>
      </c>
      <c r="E21" s="14">
        <v>709493</v>
      </c>
      <c r="F21" s="15">
        <v>2610.58</v>
      </c>
      <c r="G21" s="16">
        <v>0.015</v>
      </c>
      <c r="H21" s="17"/>
      <c r="I21" s="18"/>
      <c r="J21" s="279"/>
    </row>
    <row r="22" spans="1:10" ht="12.95" customHeight="1">
      <c r="A22" s="12" t="s">
        <v>64</v>
      </c>
      <c r="B22" s="13" t="s">
        <v>65</v>
      </c>
      <c r="C22" s="11" t="s">
        <v>66</v>
      </c>
      <c r="D22" s="11" t="s">
        <v>67</v>
      </c>
      <c r="E22" s="14">
        <v>2424000</v>
      </c>
      <c r="F22" s="15">
        <v>2536.72</v>
      </c>
      <c r="G22" s="16">
        <v>0.0146</v>
      </c>
      <c r="H22" s="17"/>
      <c r="I22" s="18"/>
      <c r="J22" s="279"/>
    </row>
    <row r="23" spans="1:10" ht="12.95" customHeight="1">
      <c r="A23" s="12" t="s">
        <v>254</v>
      </c>
      <c r="B23" s="13" t="s">
        <v>255</v>
      </c>
      <c r="C23" s="11" t="s">
        <v>256</v>
      </c>
      <c r="D23" s="11" t="s">
        <v>257</v>
      </c>
      <c r="E23" s="14">
        <v>63935</v>
      </c>
      <c r="F23" s="15">
        <v>2212.53</v>
      </c>
      <c r="G23" s="16">
        <v>0.0127</v>
      </c>
      <c r="H23" s="17"/>
      <c r="I23" s="18"/>
      <c r="J23" s="279"/>
    </row>
    <row r="24" spans="1:10" ht="12.95" customHeight="1">
      <c r="A24" s="12" t="s">
        <v>81</v>
      </c>
      <c r="B24" s="13" t="s">
        <v>82</v>
      </c>
      <c r="C24" s="11" t="s">
        <v>83</v>
      </c>
      <c r="D24" s="11" t="s">
        <v>74</v>
      </c>
      <c r="E24" s="14">
        <v>35666</v>
      </c>
      <c r="F24" s="15">
        <v>1840.22</v>
      </c>
      <c r="G24" s="16">
        <v>0.0106</v>
      </c>
      <c r="H24" s="17"/>
      <c r="I24" s="18"/>
      <c r="J24" s="279"/>
    </row>
    <row r="25" spans="1:10" ht="12.95" customHeight="1">
      <c r="A25" s="12" t="s">
        <v>71</v>
      </c>
      <c r="B25" s="13" t="s">
        <v>72</v>
      </c>
      <c r="C25" s="11" t="s">
        <v>73</v>
      </c>
      <c r="D25" s="11" t="s">
        <v>74</v>
      </c>
      <c r="E25" s="14">
        <v>313210</v>
      </c>
      <c r="F25" s="15">
        <v>1826.17</v>
      </c>
      <c r="G25" s="16">
        <v>0.0105</v>
      </c>
      <c r="H25" s="17"/>
      <c r="I25" s="18"/>
      <c r="J25" s="279"/>
    </row>
    <row r="26" spans="1:10" ht="12.95" customHeight="1">
      <c r="A26" s="12" t="s">
        <v>78</v>
      </c>
      <c r="B26" s="13" t="s">
        <v>79</v>
      </c>
      <c r="C26" s="11" t="s">
        <v>80</v>
      </c>
      <c r="D26" s="11" t="s">
        <v>74</v>
      </c>
      <c r="E26" s="14">
        <v>170000</v>
      </c>
      <c r="F26" s="15">
        <v>1725.42</v>
      </c>
      <c r="G26" s="16">
        <v>0.0099</v>
      </c>
      <c r="H26" s="17"/>
      <c r="I26" s="18"/>
      <c r="J26" s="279"/>
    </row>
    <row r="27" spans="1:10" ht="12.95" customHeight="1">
      <c r="A27" s="12" t="s">
        <v>61</v>
      </c>
      <c r="B27" s="13" t="s">
        <v>62</v>
      </c>
      <c r="C27" s="11" t="s">
        <v>63</v>
      </c>
      <c r="D27" s="11" t="s">
        <v>60</v>
      </c>
      <c r="E27" s="14">
        <v>230215</v>
      </c>
      <c r="F27" s="15">
        <v>1675.97</v>
      </c>
      <c r="G27" s="16">
        <v>0.0096</v>
      </c>
      <c r="H27" s="17"/>
      <c r="I27" s="18"/>
      <c r="J27" s="279"/>
    </row>
    <row r="28" spans="1:10" ht="12.95" customHeight="1">
      <c r="A28" s="12" t="s">
        <v>95</v>
      </c>
      <c r="B28" s="13" t="s">
        <v>96</v>
      </c>
      <c r="C28" s="11" t="s">
        <v>97</v>
      </c>
      <c r="D28" s="11" t="s">
        <v>74</v>
      </c>
      <c r="E28" s="14">
        <v>174919</v>
      </c>
      <c r="F28" s="15">
        <v>1299.39</v>
      </c>
      <c r="G28" s="16">
        <v>0.0075</v>
      </c>
      <c r="H28" s="17"/>
      <c r="I28" s="18"/>
      <c r="J28" s="279"/>
    </row>
    <row r="29" spans="1:10" ht="12.95" customHeight="1">
      <c r="A29" s="12" t="s">
        <v>258</v>
      </c>
      <c r="B29" s="13" t="s">
        <v>259</v>
      </c>
      <c r="C29" s="11" t="s">
        <v>260</v>
      </c>
      <c r="D29" s="11" t="s">
        <v>261</v>
      </c>
      <c r="E29" s="14">
        <v>176391</v>
      </c>
      <c r="F29" s="15">
        <v>1172.03</v>
      </c>
      <c r="G29" s="16">
        <v>0.0067</v>
      </c>
      <c r="H29" s="17"/>
      <c r="I29" s="18"/>
      <c r="J29" s="279"/>
    </row>
    <row r="30" spans="1:10" ht="12.95" customHeight="1">
      <c r="A30" s="12" t="s">
        <v>57</v>
      </c>
      <c r="B30" s="13" t="s">
        <v>58</v>
      </c>
      <c r="C30" s="11" t="s">
        <v>59</v>
      </c>
      <c r="D30" s="11" t="s">
        <v>60</v>
      </c>
      <c r="E30" s="14">
        <v>878211</v>
      </c>
      <c r="F30" s="15">
        <v>1116.21</v>
      </c>
      <c r="G30" s="16">
        <v>0.0064</v>
      </c>
      <c r="H30" s="17"/>
      <c r="I30" s="18"/>
      <c r="J30" s="279"/>
    </row>
    <row r="31" spans="1:10" ht="12.95" customHeight="1">
      <c r="A31" s="12" t="s">
        <v>91</v>
      </c>
      <c r="B31" s="13" t="s">
        <v>92</v>
      </c>
      <c r="C31" s="11" t="s">
        <v>93</v>
      </c>
      <c r="D31" s="11" t="s">
        <v>94</v>
      </c>
      <c r="E31" s="14">
        <v>46003</v>
      </c>
      <c r="F31" s="15">
        <v>1090.46</v>
      </c>
      <c r="G31" s="16">
        <v>0.0063</v>
      </c>
      <c r="H31" s="17"/>
      <c r="I31" s="18"/>
      <c r="J31" s="279"/>
    </row>
    <row r="32" spans="1:10" ht="12.95" customHeight="1">
      <c r="A32" s="12" t="s">
        <v>68</v>
      </c>
      <c r="B32" s="13" t="s">
        <v>69</v>
      </c>
      <c r="C32" s="11" t="s">
        <v>70</v>
      </c>
      <c r="D32" s="11" t="s">
        <v>60</v>
      </c>
      <c r="E32" s="14">
        <v>81364</v>
      </c>
      <c r="F32" s="15">
        <v>903.75</v>
      </c>
      <c r="G32" s="16">
        <v>0.0052</v>
      </c>
      <c r="H32" s="17"/>
      <c r="I32" s="18"/>
      <c r="J32" s="279"/>
    </row>
    <row r="33" spans="1:10" ht="12.95" customHeight="1">
      <c r="A33" s="12" t="s">
        <v>101</v>
      </c>
      <c r="B33" s="13" t="s">
        <v>102</v>
      </c>
      <c r="C33" s="11" t="s">
        <v>103</v>
      </c>
      <c r="D33" s="11" t="s">
        <v>60</v>
      </c>
      <c r="E33" s="14">
        <v>16672</v>
      </c>
      <c r="F33" s="15">
        <v>890.56</v>
      </c>
      <c r="G33" s="16">
        <v>0.0051</v>
      </c>
      <c r="H33" s="17"/>
      <c r="I33" s="18"/>
      <c r="J33" s="279"/>
    </row>
    <row r="34" spans="1:10" ht="12.95" customHeight="1">
      <c r="A34" s="12" t="s">
        <v>75</v>
      </c>
      <c r="B34" s="13" t="s">
        <v>76</v>
      </c>
      <c r="C34" s="11" t="s">
        <v>77</v>
      </c>
      <c r="D34" s="11" t="s">
        <v>60</v>
      </c>
      <c r="E34" s="14">
        <v>48775</v>
      </c>
      <c r="F34" s="15">
        <v>731.82</v>
      </c>
      <c r="G34" s="16">
        <v>0.0042</v>
      </c>
      <c r="H34" s="17"/>
      <c r="I34" s="18"/>
      <c r="J34" s="279"/>
    </row>
    <row r="35" spans="1:10" ht="12.95" customHeight="1">
      <c r="A35" s="12" t="s">
        <v>107</v>
      </c>
      <c r="B35" s="13" t="s">
        <v>108</v>
      </c>
      <c r="C35" s="11" t="s">
        <v>109</v>
      </c>
      <c r="D35" s="11" t="s">
        <v>110</v>
      </c>
      <c r="E35" s="14">
        <v>1124000</v>
      </c>
      <c r="F35" s="15">
        <v>488.94</v>
      </c>
      <c r="G35" s="16">
        <v>0.0028</v>
      </c>
      <c r="H35" s="17"/>
      <c r="I35" s="18"/>
      <c r="J35" s="279"/>
    </row>
    <row r="36" spans="1:10" ht="12.95" customHeight="1">
      <c r="A36" s="12" t="s">
        <v>104</v>
      </c>
      <c r="B36" s="13" t="s">
        <v>105</v>
      </c>
      <c r="C36" s="11" t="s">
        <v>106</v>
      </c>
      <c r="D36" s="11" t="s">
        <v>41</v>
      </c>
      <c r="E36" s="14">
        <v>7491</v>
      </c>
      <c r="F36" s="15">
        <v>289.05</v>
      </c>
      <c r="G36" s="16">
        <v>0.0017</v>
      </c>
      <c r="H36" s="17"/>
      <c r="I36" s="18"/>
      <c r="J36" s="279"/>
    </row>
    <row r="37" spans="1:10" ht="12.95" customHeight="1">
      <c r="A37" s="279"/>
      <c r="B37" s="10" t="s">
        <v>137</v>
      </c>
      <c r="C37" s="11"/>
      <c r="D37" s="11"/>
      <c r="E37" s="11"/>
      <c r="F37" s="19">
        <v>142488.54</v>
      </c>
      <c r="G37" s="20">
        <v>0.8182</v>
      </c>
      <c r="H37" s="21"/>
      <c r="I37" s="22"/>
      <c r="J37" s="279"/>
    </row>
    <row r="38" spans="1:10" ht="12.95" customHeight="1">
      <c r="A38" s="279"/>
      <c r="B38" s="23" t="s">
        <v>138</v>
      </c>
      <c r="C38" s="2"/>
      <c r="D38" s="2"/>
      <c r="E38" s="2"/>
      <c r="F38" s="21" t="s">
        <v>139</v>
      </c>
      <c r="G38" s="21" t="s">
        <v>139</v>
      </c>
      <c r="H38" s="21"/>
      <c r="I38" s="22"/>
      <c r="J38" s="279"/>
    </row>
    <row r="39" spans="1:10" ht="12.95" customHeight="1">
      <c r="A39" s="279"/>
      <c r="B39" s="23" t="s">
        <v>137</v>
      </c>
      <c r="C39" s="2"/>
      <c r="D39" s="2"/>
      <c r="E39" s="2"/>
      <c r="F39" s="21" t="s">
        <v>139</v>
      </c>
      <c r="G39" s="21" t="s">
        <v>139</v>
      </c>
      <c r="H39" s="21"/>
      <c r="I39" s="22"/>
      <c r="J39" s="279"/>
    </row>
    <row r="40" spans="1:10" ht="12.95" customHeight="1">
      <c r="A40" s="279"/>
      <c r="B40" s="23" t="s">
        <v>140</v>
      </c>
      <c r="C40" s="24"/>
      <c r="D40" s="2"/>
      <c r="E40" s="24"/>
      <c r="F40" s="19">
        <v>142488.54</v>
      </c>
      <c r="G40" s="20">
        <v>0.8182</v>
      </c>
      <c r="H40" s="21"/>
      <c r="I40" s="22"/>
      <c r="J40" s="279"/>
    </row>
    <row r="41" spans="1:10" ht="12.95" customHeight="1">
      <c r="A41" s="279"/>
      <c r="B41" s="10" t="s">
        <v>173</v>
      </c>
      <c r="C41" s="11"/>
      <c r="D41" s="11"/>
      <c r="E41" s="11"/>
      <c r="F41" s="11"/>
      <c r="G41" s="11"/>
      <c r="H41" s="283"/>
      <c r="I41" s="284"/>
      <c r="J41" s="279"/>
    </row>
    <row r="42" spans="1:10" ht="12.95" customHeight="1">
      <c r="A42" s="279"/>
      <c r="B42" s="10" t="s">
        <v>174</v>
      </c>
      <c r="C42" s="11"/>
      <c r="D42" s="11"/>
      <c r="E42" s="11"/>
      <c r="F42" s="279"/>
      <c r="G42" s="283"/>
      <c r="H42" s="283"/>
      <c r="I42" s="284"/>
      <c r="J42" s="279"/>
    </row>
    <row r="43" spans="1:10" ht="12.95" customHeight="1">
      <c r="A43" s="12" t="s">
        <v>262</v>
      </c>
      <c r="B43" s="13" t="s">
        <v>817</v>
      </c>
      <c r="C43" s="11" t="s">
        <v>263</v>
      </c>
      <c r="D43" s="391" t="s">
        <v>346</v>
      </c>
      <c r="E43" s="14">
        <v>500</v>
      </c>
      <c r="F43" s="15">
        <v>2407.89</v>
      </c>
      <c r="G43" s="16">
        <v>0.0138</v>
      </c>
      <c r="H43" s="25">
        <v>0.07235</v>
      </c>
      <c r="I43" s="18"/>
      <c r="J43" s="279"/>
    </row>
    <row r="44" spans="1:10" ht="12.95" customHeight="1">
      <c r="A44" s="12" t="s">
        <v>177</v>
      </c>
      <c r="B44" s="13" t="s">
        <v>790</v>
      </c>
      <c r="C44" s="11" t="s">
        <v>178</v>
      </c>
      <c r="D44" s="391" t="s">
        <v>346</v>
      </c>
      <c r="E44" s="14">
        <v>500</v>
      </c>
      <c r="F44" s="15">
        <v>2401.47</v>
      </c>
      <c r="G44" s="16">
        <v>0.0138</v>
      </c>
      <c r="H44" s="25">
        <v>0.072701</v>
      </c>
      <c r="I44" s="18"/>
      <c r="J44" s="279"/>
    </row>
    <row r="45" spans="1:10" ht="12.95" customHeight="1">
      <c r="A45" s="12" t="s">
        <v>185</v>
      </c>
      <c r="B45" s="13" t="s">
        <v>794</v>
      </c>
      <c r="C45" s="11" t="s">
        <v>186</v>
      </c>
      <c r="D45" s="391" t="s">
        <v>351</v>
      </c>
      <c r="E45" s="14">
        <v>500</v>
      </c>
      <c r="F45" s="15">
        <v>2337.12</v>
      </c>
      <c r="G45" s="16">
        <v>0.0134</v>
      </c>
      <c r="H45" s="25">
        <v>0.0731</v>
      </c>
      <c r="I45" s="18"/>
      <c r="J45" s="279"/>
    </row>
    <row r="46" spans="1:10" ht="12.95" customHeight="1">
      <c r="A46" s="279"/>
      <c r="B46" s="10" t="s">
        <v>137</v>
      </c>
      <c r="C46" s="11"/>
      <c r="D46" s="11"/>
      <c r="E46" s="11"/>
      <c r="F46" s="19">
        <v>7146.48</v>
      </c>
      <c r="G46" s="20">
        <v>0.041</v>
      </c>
      <c r="H46" s="21"/>
      <c r="I46" s="22"/>
      <c r="J46" s="279"/>
    </row>
    <row r="47" spans="1:10" ht="12.95" customHeight="1">
      <c r="A47" s="279"/>
      <c r="B47" s="10" t="s">
        <v>187</v>
      </c>
      <c r="C47" s="11"/>
      <c r="D47" s="11"/>
      <c r="E47" s="11"/>
      <c r="F47" s="279"/>
      <c r="G47" s="283"/>
      <c r="H47" s="283"/>
      <c r="I47" s="284"/>
      <c r="J47" s="279"/>
    </row>
    <row r="48" spans="1:10" ht="12.95" customHeight="1">
      <c r="A48" s="12" t="s">
        <v>188</v>
      </c>
      <c r="B48" s="13" t="s">
        <v>818</v>
      </c>
      <c r="C48" s="11" t="s">
        <v>189</v>
      </c>
      <c r="D48" s="391" t="s">
        <v>346</v>
      </c>
      <c r="E48" s="14">
        <v>500</v>
      </c>
      <c r="F48" s="15">
        <v>2352.17</v>
      </c>
      <c r="G48" s="16">
        <v>0.0135</v>
      </c>
      <c r="H48" s="25">
        <v>0.0775</v>
      </c>
      <c r="I48" s="18"/>
      <c r="J48" s="279"/>
    </row>
    <row r="49" spans="1:10" ht="12.95" customHeight="1">
      <c r="A49" s="279"/>
      <c r="B49" s="10" t="s">
        <v>137</v>
      </c>
      <c r="C49" s="11"/>
      <c r="D49" s="11"/>
      <c r="E49" s="11"/>
      <c r="F49" s="19">
        <v>2352.17</v>
      </c>
      <c r="G49" s="20">
        <v>0.0135</v>
      </c>
      <c r="H49" s="21"/>
      <c r="I49" s="22"/>
      <c r="J49" s="279"/>
    </row>
    <row r="50" spans="1:10" ht="12.95" customHeight="1">
      <c r="A50" s="279"/>
      <c r="B50" s="23" t="s">
        <v>140</v>
      </c>
      <c r="C50" s="24"/>
      <c r="D50" s="2"/>
      <c r="E50" s="24"/>
      <c r="F50" s="19">
        <v>9498.65</v>
      </c>
      <c r="G50" s="20">
        <v>0.0545</v>
      </c>
      <c r="H50" s="21"/>
      <c r="I50" s="22"/>
      <c r="J50" s="279"/>
    </row>
    <row r="51" spans="1:10" ht="12.95" customHeight="1">
      <c r="A51" s="279"/>
      <c r="B51" s="10" t="s">
        <v>238</v>
      </c>
      <c r="C51" s="11"/>
      <c r="D51" s="11"/>
      <c r="E51" s="11"/>
      <c r="F51" s="11"/>
      <c r="G51" s="11"/>
      <c r="H51" s="283"/>
      <c r="I51" s="284"/>
      <c r="J51" s="279"/>
    </row>
    <row r="52" spans="1:10" ht="12.95" customHeight="1">
      <c r="A52" s="12" t="s">
        <v>239</v>
      </c>
      <c r="B52" s="13" t="s">
        <v>240</v>
      </c>
      <c r="C52" s="11"/>
      <c r="D52" s="11"/>
      <c r="E52" s="14"/>
      <c r="F52" s="15">
        <v>22036.84</v>
      </c>
      <c r="G52" s="16">
        <v>0.1265</v>
      </c>
      <c r="H52" s="25">
        <v>0.06753927099003572</v>
      </c>
      <c r="I52" s="18"/>
      <c r="J52" s="279"/>
    </row>
    <row r="53" spans="1:10" ht="12.95" customHeight="1">
      <c r="A53" s="279"/>
      <c r="B53" s="10" t="s">
        <v>137</v>
      </c>
      <c r="C53" s="11"/>
      <c r="D53" s="11"/>
      <c r="E53" s="11"/>
      <c r="F53" s="19">
        <v>22036.84</v>
      </c>
      <c r="G53" s="20">
        <v>0.1265</v>
      </c>
      <c r="H53" s="21"/>
      <c r="I53" s="22"/>
      <c r="J53" s="279"/>
    </row>
    <row r="54" spans="1:10" ht="12.95" customHeight="1">
      <c r="A54" s="279"/>
      <c r="B54" s="23" t="s">
        <v>140</v>
      </c>
      <c r="C54" s="24"/>
      <c r="D54" s="2"/>
      <c r="E54" s="24"/>
      <c r="F54" s="19">
        <v>22036.84</v>
      </c>
      <c r="G54" s="20">
        <v>0.1265</v>
      </c>
      <c r="H54" s="21"/>
      <c r="I54" s="22"/>
      <c r="J54" s="279"/>
    </row>
    <row r="55" spans="1:10" ht="12.95" customHeight="1">
      <c r="A55" s="279"/>
      <c r="B55" s="23" t="s">
        <v>241</v>
      </c>
      <c r="C55" s="11"/>
      <c r="D55" s="2"/>
      <c r="E55" s="11"/>
      <c r="F55" s="28">
        <v>147.56</v>
      </c>
      <c r="G55" s="20">
        <v>0.0008</v>
      </c>
      <c r="H55" s="21"/>
      <c r="I55" s="22"/>
      <c r="J55" s="279"/>
    </row>
    <row r="56" spans="1:10" ht="12.95" customHeight="1" thickBot="1">
      <c r="A56" s="279"/>
      <c r="B56" s="29" t="s">
        <v>242</v>
      </c>
      <c r="C56" s="30"/>
      <c r="D56" s="30"/>
      <c r="E56" s="30"/>
      <c r="F56" s="31">
        <v>174171.59</v>
      </c>
      <c r="G56" s="32">
        <v>1</v>
      </c>
      <c r="H56" s="33"/>
      <c r="I56" s="34"/>
      <c r="J56" s="279"/>
    </row>
    <row r="57" spans="1:10" ht="12.95" customHeight="1">
      <c r="A57" s="279"/>
      <c r="B57" s="5"/>
      <c r="C57" s="279"/>
      <c r="D57" s="279"/>
      <c r="E57" s="279"/>
      <c r="F57" s="279"/>
      <c r="G57" s="279"/>
      <c r="H57" s="279"/>
      <c r="I57" s="279"/>
      <c r="J57" s="279"/>
    </row>
    <row r="58" spans="1:10" ht="12.95" customHeight="1" thickBot="1">
      <c r="A58" s="279"/>
      <c r="B58" s="3" t="s">
        <v>243</v>
      </c>
      <c r="C58" s="279"/>
      <c r="D58" s="279"/>
      <c r="E58" s="279"/>
      <c r="F58" s="279"/>
      <c r="G58" s="279"/>
      <c r="H58" s="279"/>
      <c r="I58" s="279"/>
      <c r="J58" s="279"/>
    </row>
    <row r="59" spans="1:10" ht="12.95" customHeight="1">
      <c r="A59" s="279"/>
      <c r="B59" s="187" t="s">
        <v>245</v>
      </c>
      <c r="C59" s="293"/>
      <c r="D59" s="293"/>
      <c r="E59" s="293"/>
      <c r="F59" s="293"/>
      <c r="G59" s="293"/>
      <c r="H59" s="294"/>
      <c r="I59" s="279"/>
      <c r="J59" s="279"/>
    </row>
    <row r="60" spans="1:10" ht="12.95" customHeight="1" thickBot="1">
      <c r="A60" s="279"/>
      <c r="B60" s="498" t="s">
        <v>246</v>
      </c>
      <c r="C60" s="499"/>
      <c r="D60" s="499"/>
      <c r="E60" s="296"/>
      <c r="F60" s="296"/>
      <c r="G60" s="296"/>
      <c r="H60" s="297"/>
      <c r="I60" s="279"/>
      <c r="J60" s="279"/>
    </row>
    <row r="61" spans="1:10" ht="12.95" customHeight="1" thickBot="1">
      <c r="A61" s="279"/>
      <c r="B61" s="3"/>
      <c r="C61" s="279"/>
      <c r="D61" s="279"/>
      <c r="E61" s="279"/>
      <c r="F61" s="279"/>
      <c r="G61" s="279"/>
      <c r="H61" s="279"/>
      <c r="I61" s="279"/>
      <c r="J61" s="279"/>
    </row>
    <row r="62" spans="2:8" s="302" customFormat="1" ht="15">
      <c r="B62" s="299" t="s">
        <v>271</v>
      </c>
      <c r="C62" s="300"/>
      <c r="D62" s="300"/>
      <c r="E62" s="300"/>
      <c r="F62" s="300"/>
      <c r="G62" s="165"/>
      <c r="H62" s="426"/>
    </row>
    <row r="63" spans="2:8" s="302" customFormat="1" ht="15">
      <c r="B63" s="304" t="s">
        <v>272</v>
      </c>
      <c r="C63" s="305"/>
      <c r="D63" s="81"/>
      <c r="E63" s="81"/>
      <c r="F63" s="305"/>
      <c r="G63" s="82"/>
      <c r="H63" s="303"/>
    </row>
    <row r="64" spans="2:8" s="302" customFormat="1" ht="36">
      <c r="B64" s="502" t="s">
        <v>273</v>
      </c>
      <c r="C64" s="503" t="s">
        <v>274</v>
      </c>
      <c r="D64" s="313" t="s">
        <v>275</v>
      </c>
      <c r="E64" s="313" t="s">
        <v>275</v>
      </c>
      <c r="F64" s="313" t="s">
        <v>276</v>
      </c>
      <c r="G64" s="82"/>
      <c r="H64" s="303"/>
    </row>
    <row r="65" spans="2:8" s="302" customFormat="1" ht="15">
      <c r="B65" s="502"/>
      <c r="C65" s="503"/>
      <c r="D65" s="313" t="s">
        <v>277</v>
      </c>
      <c r="E65" s="313" t="s">
        <v>278</v>
      </c>
      <c r="F65" s="313" t="s">
        <v>277</v>
      </c>
      <c r="G65" s="82"/>
      <c r="H65" s="303"/>
    </row>
    <row r="66" spans="2:8" s="302" customFormat="1" ht="15">
      <c r="B66" s="314" t="s">
        <v>139</v>
      </c>
      <c r="C66" s="315" t="s">
        <v>139</v>
      </c>
      <c r="D66" s="315" t="s">
        <v>139</v>
      </c>
      <c r="E66" s="315" t="s">
        <v>139</v>
      </c>
      <c r="F66" s="315" t="s">
        <v>139</v>
      </c>
      <c r="G66" s="82"/>
      <c r="H66" s="303"/>
    </row>
    <row r="67" spans="2:8" s="302" customFormat="1" ht="15">
      <c r="B67" s="316" t="s">
        <v>279</v>
      </c>
      <c r="C67" s="317"/>
      <c r="D67" s="317"/>
      <c r="E67" s="317"/>
      <c r="F67" s="317"/>
      <c r="G67" s="82"/>
      <c r="H67" s="303"/>
    </row>
    <row r="68" spans="2:8" s="302" customFormat="1" ht="15">
      <c r="B68" s="318"/>
      <c r="C68" s="305"/>
      <c r="D68" s="305"/>
      <c r="E68" s="305"/>
      <c r="F68" s="305"/>
      <c r="G68" s="82"/>
      <c r="H68" s="303"/>
    </row>
    <row r="69" spans="2:8" s="302" customFormat="1" ht="15">
      <c r="B69" s="318" t="s">
        <v>280</v>
      </c>
      <c r="C69" s="305"/>
      <c r="D69" s="305"/>
      <c r="E69" s="305"/>
      <c r="F69" s="305"/>
      <c r="G69" s="82"/>
      <c r="H69" s="303"/>
    </row>
    <row r="70" spans="2:8" s="302" customFormat="1" ht="15">
      <c r="B70" s="304"/>
      <c r="C70" s="305"/>
      <c r="D70" s="305"/>
      <c r="E70" s="305"/>
      <c r="F70" s="305"/>
      <c r="G70" s="82"/>
      <c r="H70" s="303"/>
    </row>
    <row r="71" spans="2:8" s="302" customFormat="1" ht="15">
      <c r="B71" s="318" t="s">
        <v>281</v>
      </c>
      <c r="C71" s="305"/>
      <c r="D71" s="305"/>
      <c r="E71" s="305"/>
      <c r="F71" s="305"/>
      <c r="G71" s="82"/>
      <c r="H71" s="303"/>
    </row>
    <row r="72" spans="2:8" s="302" customFormat="1" ht="15">
      <c r="B72" s="319" t="s">
        <v>282</v>
      </c>
      <c r="C72" s="277" t="s">
        <v>283</v>
      </c>
      <c r="D72" s="277" t="s">
        <v>319</v>
      </c>
      <c r="E72" s="305"/>
      <c r="F72" s="305"/>
      <c r="G72" s="82"/>
      <c r="H72" s="303"/>
    </row>
    <row r="73" spans="2:8" s="302" customFormat="1" ht="15">
      <c r="B73" s="319" t="s">
        <v>284</v>
      </c>
      <c r="C73" s="427">
        <v>22.2341</v>
      </c>
      <c r="D73" s="427">
        <v>22.7601</v>
      </c>
      <c r="E73" s="305"/>
      <c r="F73" s="40"/>
      <c r="G73" s="82"/>
      <c r="H73" s="303"/>
    </row>
    <row r="74" spans="2:8" s="302" customFormat="1" ht="15">
      <c r="B74" s="319" t="s">
        <v>285</v>
      </c>
      <c r="C74" s="427">
        <v>21.1769</v>
      </c>
      <c r="D74" s="427">
        <v>21.6585</v>
      </c>
      <c r="E74" s="305"/>
      <c r="F74" s="40"/>
      <c r="G74" s="82"/>
      <c r="H74" s="303"/>
    </row>
    <row r="75" spans="2:8" s="302" customFormat="1" ht="15">
      <c r="B75" s="304"/>
      <c r="C75" s="305"/>
      <c r="D75" s="305"/>
      <c r="E75" s="305"/>
      <c r="F75" s="305"/>
      <c r="G75" s="82"/>
      <c r="H75" s="303"/>
    </row>
    <row r="76" spans="2:8" s="302" customFormat="1" ht="15">
      <c r="B76" s="318" t="s">
        <v>320</v>
      </c>
      <c r="C76" s="321"/>
      <c r="D76" s="321"/>
      <c r="E76" s="321"/>
      <c r="F76" s="305"/>
      <c r="G76" s="82"/>
      <c r="H76" s="303"/>
    </row>
    <row r="77" spans="2:8" s="302" customFormat="1" ht="15">
      <c r="B77" s="318"/>
      <c r="C77" s="321"/>
      <c r="D77" s="321"/>
      <c r="E77" s="321"/>
      <c r="F77" s="305"/>
      <c r="G77" s="82"/>
      <c r="H77" s="303"/>
    </row>
    <row r="78" spans="2:8" s="302" customFormat="1" ht="15">
      <c r="B78" s="318" t="s">
        <v>321</v>
      </c>
      <c r="C78" s="321"/>
      <c r="D78" s="321"/>
      <c r="E78" s="321"/>
      <c r="F78" s="305"/>
      <c r="G78" s="82"/>
      <c r="H78" s="303"/>
    </row>
    <row r="79" spans="2:8" s="302" customFormat="1" ht="15">
      <c r="B79" s="318"/>
      <c r="C79" s="321"/>
      <c r="D79" s="321"/>
      <c r="E79" s="321"/>
      <c r="F79" s="305"/>
      <c r="G79" s="82"/>
      <c r="H79" s="303"/>
    </row>
    <row r="80" spans="2:8" s="302" customFormat="1" ht="15">
      <c r="B80" s="318" t="s">
        <v>323</v>
      </c>
      <c r="C80" s="321"/>
      <c r="D80" s="326"/>
      <c r="E80" s="330"/>
      <c r="F80" s="305"/>
      <c r="G80" s="82"/>
      <c r="H80" s="303"/>
    </row>
    <row r="81" spans="2:8" s="302" customFormat="1" ht="15">
      <c r="B81" s="108" t="s">
        <v>286</v>
      </c>
      <c r="C81" s="321"/>
      <c r="D81" s="321"/>
      <c r="E81" s="321"/>
      <c r="F81" s="305"/>
      <c r="G81" s="82"/>
      <c r="H81" s="303"/>
    </row>
    <row r="82" spans="2:8" s="302" customFormat="1" ht="15">
      <c r="B82" s="327"/>
      <c r="C82" s="321"/>
      <c r="D82" s="321"/>
      <c r="E82" s="321"/>
      <c r="F82" s="305"/>
      <c r="G82" s="82"/>
      <c r="H82" s="303"/>
    </row>
    <row r="83" spans="2:8" s="302" customFormat="1" ht="15">
      <c r="B83" s="318" t="s">
        <v>324</v>
      </c>
      <c r="C83" s="321"/>
      <c r="D83" s="321"/>
      <c r="E83" s="321"/>
      <c r="F83" s="305"/>
      <c r="G83" s="82"/>
      <c r="H83" s="303"/>
    </row>
    <row r="84" spans="2:8" s="302" customFormat="1" ht="15">
      <c r="B84" s="318"/>
      <c r="C84" s="321"/>
      <c r="D84" s="321"/>
      <c r="E84" s="330"/>
      <c r="F84" s="305"/>
      <c r="G84" s="82"/>
      <c r="H84" s="303"/>
    </row>
    <row r="85" spans="2:8" s="302" customFormat="1" ht="15">
      <c r="B85" s="318" t="s">
        <v>788</v>
      </c>
      <c r="C85" s="321"/>
      <c r="D85" s="321"/>
      <c r="E85" s="305"/>
      <c r="F85" s="317"/>
      <c r="G85" s="82"/>
      <c r="H85" s="303"/>
    </row>
    <row r="86" spans="2:8" s="302" customFormat="1" ht="15">
      <c r="B86" s="318"/>
      <c r="C86" s="321"/>
      <c r="D86" s="321"/>
      <c r="E86" s="305"/>
      <c r="F86" s="317"/>
      <c r="G86" s="82"/>
      <c r="H86" s="303"/>
    </row>
    <row r="87" spans="2:8" s="302" customFormat="1" ht="15">
      <c r="B87" s="318" t="s">
        <v>334</v>
      </c>
      <c r="C87" s="321"/>
      <c r="D87" s="321"/>
      <c r="E87" s="331"/>
      <c r="F87" s="305"/>
      <c r="G87" s="82"/>
      <c r="H87" s="303"/>
    </row>
    <row r="88" spans="2:8" s="302" customFormat="1" ht="15">
      <c r="B88" s="318"/>
      <c r="C88" s="321"/>
      <c r="D88" s="321"/>
      <c r="E88" s="305"/>
      <c r="F88" s="305"/>
      <c r="G88" s="82"/>
      <c r="H88" s="303"/>
    </row>
    <row r="89" spans="2:8" s="302" customFormat="1" ht="15">
      <c r="B89" s="318" t="s">
        <v>807</v>
      </c>
      <c r="C89" s="321"/>
      <c r="D89" s="321"/>
      <c r="E89" s="321"/>
      <c r="F89" s="305"/>
      <c r="G89" s="82"/>
      <c r="H89" s="303"/>
    </row>
    <row r="90" spans="2:8" s="302" customFormat="1" ht="15">
      <c r="B90" s="318"/>
      <c r="C90" s="321"/>
      <c r="D90" s="321"/>
      <c r="E90" s="321"/>
      <c r="F90" s="305"/>
      <c r="G90" s="82"/>
      <c r="H90" s="303"/>
    </row>
    <row r="91" spans="2:8" s="302" customFormat="1" ht="15">
      <c r="B91" s="318" t="s">
        <v>325</v>
      </c>
      <c r="C91" s="321"/>
      <c r="D91" s="321"/>
      <c r="E91" s="321"/>
      <c r="F91" s="305"/>
      <c r="G91" s="82"/>
      <c r="H91" s="303"/>
    </row>
    <row r="92" spans="2:8" s="302" customFormat="1" ht="15">
      <c r="B92" s="318"/>
      <c r="C92" s="321"/>
      <c r="D92" s="321"/>
      <c r="E92" s="321"/>
      <c r="F92" s="305"/>
      <c r="G92" s="82"/>
      <c r="H92" s="303"/>
    </row>
    <row r="93" spans="2:8" s="302" customFormat="1" ht="15">
      <c r="B93" s="318" t="s">
        <v>318</v>
      </c>
      <c r="C93" s="321"/>
      <c r="D93" s="321"/>
      <c r="E93" s="321"/>
      <c r="F93" s="305"/>
      <c r="G93" s="82"/>
      <c r="H93" s="303"/>
    </row>
    <row r="94" spans="2:8" s="302" customFormat="1" ht="12.75" thickBot="1">
      <c r="B94" s="122"/>
      <c r="C94" s="123"/>
      <c r="D94" s="123"/>
      <c r="E94" s="124"/>
      <c r="F94" s="125"/>
      <c r="G94" s="124"/>
      <c r="H94" s="428"/>
    </row>
    <row r="95" s="302" customFormat="1" ht="15"/>
    <row r="97" spans="2:11" ht="15">
      <c r="B97" s="492" t="s">
        <v>826</v>
      </c>
      <c r="C97" s="492"/>
      <c r="D97" s="492"/>
      <c r="E97" s="492"/>
      <c r="F97" s="492"/>
      <c r="G97" s="492"/>
      <c r="H97" s="492"/>
      <c r="I97" s="492"/>
      <c r="J97" s="492"/>
      <c r="K97" s="216"/>
    </row>
    <row r="98" spans="2:11" ht="15">
      <c r="B98" s="493" t="s">
        <v>827</v>
      </c>
      <c r="C98" s="494" t="s">
        <v>828</v>
      </c>
      <c r="D98" s="494"/>
      <c r="E98" s="212" t="s">
        <v>829</v>
      </c>
      <c r="F98" s="212" t="s">
        <v>830</v>
      </c>
      <c r="G98" s="212"/>
      <c r="H98" s="494" t="s">
        <v>831</v>
      </c>
      <c r="I98" s="494"/>
      <c r="J98" s="494"/>
      <c r="K98" s="216"/>
    </row>
    <row r="99" spans="2:10" ht="24">
      <c r="B99" s="493"/>
      <c r="C99" s="407" t="s">
        <v>285</v>
      </c>
      <c r="D99" s="407" t="s">
        <v>284</v>
      </c>
      <c r="E99" s="212" t="s">
        <v>832</v>
      </c>
      <c r="F99" s="212" t="s">
        <v>833</v>
      </c>
      <c r="G99" s="407" t="s">
        <v>285</v>
      </c>
      <c r="H99" s="407" t="s">
        <v>284</v>
      </c>
      <c r="I99" s="212" t="s">
        <v>832</v>
      </c>
      <c r="J99" s="212" t="s">
        <v>833</v>
      </c>
    </row>
    <row r="100" spans="2:10" ht="15">
      <c r="B100" s="364" t="s">
        <v>861</v>
      </c>
      <c r="C100" s="365">
        <v>0.2168865038429646</v>
      </c>
      <c r="D100" s="365">
        <v>0.2323178386571496</v>
      </c>
      <c r="E100" s="365">
        <v>0.17240789881206475</v>
      </c>
      <c r="F100" s="365">
        <v>0.15799955163712487</v>
      </c>
      <c r="G100" s="366">
        <v>21658.5</v>
      </c>
      <c r="H100" s="366">
        <v>22760.100000000002</v>
      </c>
      <c r="I100" s="366">
        <v>18705.18622412641</v>
      </c>
      <c r="J100" s="366">
        <v>17816.36344818872</v>
      </c>
    </row>
    <row r="101" spans="2:10" ht="15">
      <c r="B101" s="367" t="s">
        <v>835</v>
      </c>
      <c r="C101" s="365">
        <v>0.23854863612969646</v>
      </c>
      <c r="D101" s="365">
        <v>0.2545529710065044</v>
      </c>
      <c r="E101" s="365">
        <v>0.23895463696946906</v>
      </c>
      <c r="F101" s="365">
        <v>0.22912681409071745</v>
      </c>
      <c r="G101" s="366">
        <v>12385.486361296964</v>
      </c>
      <c r="H101" s="366">
        <v>12545.529710065044</v>
      </c>
      <c r="I101" s="366">
        <v>12389.54636969469</v>
      </c>
      <c r="J101" s="366">
        <v>12291.268140907174</v>
      </c>
    </row>
    <row r="102" spans="2:10" ht="15">
      <c r="B102" s="367" t="s">
        <v>836</v>
      </c>
      <c r="C102" s="365">
        <v>0.28247085761335344</v>
      </c>
      <c r="D102" s="365">
        <v>0.29884034395312065</v>
      </c>
      <c r="E102" s="365">
        <v>0.26055987952212245</v>
      </c>
      <c r="F102" s="365">
        <v>0.24537547973581297</v>
      </c>
      <c r="G102" s="366">
        <v>21093.202181534863</v>
      </c>
      <c r="H102" s="366">
        <v>21911.25787011187</v>
      </c>
      <c r="I102" s="366">
        <v>20030.43779261467</v>
      </c>
      <c r="J102" s="366">
        <v>19315.27660564542</v>
      </c>
    </row>
    <row r="103" spans="2:10" ht="15">
      <c r="B103" s="367" t="s">
        <v>862</v>
      </c>
      <c r="C103" s="374" t="s">
        <v>863</v>
      </c>
      <c r="D103" s="374" t="s">
        <v>863</v>
      </c>
      <c r="E103" s="374" t="s">
        <v>863</v>
      </c>
      <c r="F103" s="374" t="s">
        <v>863</v>
      </c>
      <c r="G103" s="374" t="s">
        <v>863</v>
      </c>
      <c r="H103" s="374" t="s">
        <v>863</v>
      </c>
      <c r="I103" s="374" t="s">
        <v>863</v>
      </c>
      <c r="J103" s="374" t="s">
        <v>863</v>
      </c>
    </row>
    <row r="104" spans="2:11" ht="15">
      <c r="B104" s="368"/>
      <c r="C104" s="369"/>
      <c r="D104" s="369"/>
      <c r="E104" s="369"/>
      <c r="F104" s="369"/>
      <c r="G104" s="369"/>
      <c r="H104" s="370"/>
      <c r="I104" s="370"/>
      <c r="J104" s="370"/>
      <c r="K104" s="216"/>
    </row>
    <row r="105" spans="2:11" ht="15">
      <c r="B105" s="216"/>
      <c r="C105" s="216"/>
      <c r="D105" s="216"/>
      <c r="E105" s="216"/>
      <c r="F105" s="216"/>
      <c r="G105" s="216"/>
      <c r="H105" s="216"/>
      <c r="I105" s="216"/>
      <c r="J105" s="216"/>
      <c r="K105" s="216"/>
    </row>
    <row r="106" spans="2:11" ht="15">
      <c r="B106" s="492" t="s">
        <v>864</v>
      </c>
      <c r="C106" s="492"/>
      <c r="D106" s="492"/>
      <c r="E106" s="492"/>
      <c r="F106" s="492"/>
      <c r="G106" s="368"/>
      <c r="H106" s="216"/>
      <c r="I106" s="216"/>
      <c r="J106" s="216"/>
      <c r="K106" s="216"/>
    </row>
    <row r="107" spans="2:11" ht="36">
      <c r="B107" s="371"/>
      <c r="C107" s="372" t="s">
        <v>861</v>
      </c>
      <c r="D107" s="372" t="s">
        <v>835</v>
      </c>
      <c r="E107" s="372" t="s">
        <v>836</v>
      </c>
      <c r="F107" s="372" t="s">
        <v>862</v>
      </c>
      <c r="G107" s="216"/>
      <c r="H107" s="216"/>
      <c r="I107" s="216"/>
      <c r="J107" s="216"/>
      <c r="K107" s="216"/>
    </row>
    <row r="108" spans="2:11" ht="15">
      <c r="B108" s="364" t="s">
        <v>841</v>
      </c>
      <c r="C108" s="373">
        <v>480000</v>
      </c>
      <c r="D108" s="373">
        <v>120000</v>
      </c>
      <c r="E108" s="373">
        <v>360000</v>
      </c>
      <c r="F108" s="374" t="s">
        <v>863</v>
      </c>
      <c r="G108" s="429"/>
      <c r="H108" s="216"/>
      <c r="I108" s="216"/>
      <c r="J108" s="216"/>
      <c r="K108" s="216"/>
    </row>
    <row r="109" spans="2:11" ht="15">
      <c r="B109" s="364" t="s">
        <v>842</v>
      </c>
      <c r="C109" s="373">
        <v>735110.925752432</v>
      </c>
      <c r="D109" s="373">
        <v>132092.487011184</v>
      </c>
      <c r="E109" s="373">
        <v>474937.334230636</v>
      </c>
      <c r="F109" s="374" t="s">
        <v>863</v>
      </c>
      <c r="G109" s="429"/>
      <c r="H109" s="216"/>
      <c r="I109" s="216"/>
      <c r="J109" s="216"/>
      <c r="K109" s="216"/>
    </row>
    <row r="110" spans="2:11" ht="15">
      <c r="B110" s="364" t="s">
        <v>843</v>
      </c>
      <c r="C110" s="374">
        <v>0.217616030761183</v>
      </c>
      <c r="D110" s="374">
        <v>0.193434302431883</v>
      </c>
      <c r="E110" s="374">
        <v>0.18900926828792802</v>
      </c>
      <c r="F110" s="374" t="s">
        <v>863</v>
      </c>
      <c r="G110" s="429"/>
      <c r="H110" s="216"/>
      <c r="I110" s="216"/>
      <c r="J110" s="216"/>
      <c r="K110" s="216"/>
    </row>
    <row r="111" spans="2:11" ht="15">
      <c r="B111" s="364" t="s">
        <v>844</v>
      </c>
      <c r="C111" s="374">
        <v>0.18623385755064198</v>
      </c>
      <c r="D111" s="374">
        <v>0.193896066009451</v>
      </c>
      <c r="E111" s="374">
        <v>0.165887536990211</v>
      </c>
      <c r="F111" s="374" t="s">
        <v>863</v>
      </c>
      <c r="G111" s="429"/>
      <c r="H111" s="216"/>
      <c r="I111" s="216"/>
      <c r="J111" s="216"/>
      <c r="K111" s="216"/>
    </row>
    <row r="112" spans="2:11" ht="15">
      <c r="B112" s="364" t="s">
        <v>845</v>
      </c>
      <c r="C112" s="374">
        <v>0.174457587382058</v>
      </c>
      <c r="D112" s="374">
        <v>0.184284979126221</v>
      </c>
      <c r="E112" s="374">
        <v>0.15753080103134798</v>
      </c>
      <c r="F112" s="374" t="s">
        <v>863</v>
      </c>
      <c r="G112" s="429"/>
      <c r="H112" s="216"/>
      <c r="I112" s="216"/>
      <c r="J112" s="216"/>
      <c r="K112" s="216"/>
    </row>
    <row r="113" spans="2:11" ht="15">
      <c r="B113" s="216"/>
      <c r="C113" s="216"/>
      <c r="D113" s="216"/>
      <c r="E113" s="216"/>
      <c r="F113" s="216"/>
      <c r="G113" s="216"/>
      <c r="H113" s="216"/>
      <c r="I113" s="216"/>
      <c r="J113" s="216"/>
      <c r="K113" s="216"/>
    </row>
    <row r="114" spans="2:11" ht="15">
      <c r="B114" s="492" t="s">
        <v>865</v>
      </c>
      <c r="C114" s="492"/>
      <c r="D114" s="492"/>
      <c r="E114" s="492"/>
      <c r="F114" s="492"/>
      <c r="G114" s="368"/>
      <c r="H114" s="216"/>
      <c r="I114" s="216"/>
      <c r="J114" s="216"/>
      <c r="K114" s="216"/>
    </row>
    <row r="115" spans="2:11" ht="36">
      <c r="B115" s="371"/>
      <c r="C115" s="372" t="s">
        <v>861</v>
      </c>
      <c r="D115" s="372" t="s">
        <v>835</v>
      </c>
      <c r="E115" s="372" t="s">
        <v>836</v>
      </c>
      <c r="F115" s="372" t="s">
        <v>862</v>
      </c>
      <c r="G115" s="216"/>
      <c r="H115" s="216"/>
      <c r="I115" s="216"/>
      <c r="J115" s="216"/>
      <c r="K115" s="216"/>
    </row>
    <row r="116" spans="2:11" ht="15">
      <c r="B116" s="364" t="s">
        <v>841</v>
      </c>
      <c r="C116" s="373">
        <v>480000</v>
      </c>
      <c r="D116" s="373">
        <v>120000</v>
      </c>
      <c r="E116" s="373">
        <v>360000</v>
      </c>
      <c r="F116" s="374" t="s">
        <v>863</v>
      </c>
      <c r="G116" s="429"/>
      <c r="H116" s="216"/>
      <c r="I116" s="216"/>
      <c r="J116" s="216"/>
      <c r="K116" s="216"/>
    </row>
    <row r="117" spans="2:11" ht="15">
      <c r="B117" s="364" t="s">
        <v>842</v>
      </c>
      <c r="C117" s="373">
        <v>757451.562031818</v>
      </c>
      <c r="D117" s="373">
        <v>132981.50905457</v>
      </c>
      <c r="E117" s="373">
        <v>485419.6165474</v>
      </c>
      <c r="F117" s="374" t="s">
        <v>863</v>
      </c>
      <c r="G117" s="429"/>
      <c r="H117" s="216"/>
      <c r="I117" s="216"/>
      <c r="J117" s="216"/>
      <c r="K117" s="216"/>
    </row>
    <row r="118" spans="2:11" ht="15">
      <c r="B118" s="364" t="s">
        <v>843</v>
      </c>
      <c r="C118" s="374">
        <v>0.23355597069495201</v>
      </c>
      <c r="D118" s="374">
        <v>0.20805805261518798</v>
      </c>
      <c r="E118" s="374">
        <v>0.204656657150038</v>
      </c>
      <c r="F118" s="374" t="s">
        <v>863</v>
      </c>
      <c r="G118" s="216"/>
      <c r="H118" s="216"/>
      <c r="I118" s="216"/>
      <c r="J118" s="216"/>
      <c r="K118" s="216"/>
    </row>
    <row r="119" spans="2:11" ht="15">
      <c r="B119" s="364" t="s">
        <v>844</v>
      </c>
      <c r="C119" s="374">
        <v>0.18623385755064198</v>
      </c>
      <c r="D119" s="374">
        <v>0.193896066009451</v>
      </c>
      <c r="E119" s="374">
        <v>0.165887536990211</v>
      </c>
      <c r="F119" s="374" t="s">
        <v>863</v>
      </c>
      <c r="G119" s="216"/>
      <c r="H119" s="216"/>
      <c r="I119" s="216"/>
      <c r="J119" s="216"/>
      <c r="K119" s="216"/>
    </row>
    <row r="120" spans="2:11" ht="15">
      <c r="B120" s="364" t="s">
        <v>845</v>
      </c>
      <c r="C120" s="374">
        <v>0.174457587382058</v>
      </c>
      <c r="D120" s="374">
        <v>0.184284979126221</v>
      </c>
      <c r="E120" s="374">
        <v>0.15753080103134798</v>
      </c>
      <c r="F120" s="374" t="s">
        <v>863</v>
      </c>
      <c r="G120" s="216"/>
      <c r="H120" s="216"/>
      <c r="I120" s="216"/>
      <c r="J120" s="216"/>
      <c r="K120" s="216"/>
    </row>
    <row r="121" spans="2:11" ht="15">
      <c r="B121" s="368"/>
      <c r="C121" s="429"/>
      <c r="D121" s="429"/>
      <c r="E121" s="429"/>
      <c r="F121" s="429"/>
      <c r="G121" s="429"/>
      <c r="H121" s="216"/>
      <c r="I121" s="216"/>
      <c r="J121" s="216"/>
      <c r="K121" s="216"/>
    </row>
    <row r="122" spans="2:11" ht="15">
      <c r="B122" s="371" t="s">
        <v>847</v>
      </c>
      <c r="C122" s="371"/>
      <c r="D122" s="429"/>
      <c r="E122" s="429"/>
      <c r="F122" s="429"/>
      <c r="G122" s="429"/>
      <c r="H122" s="216"/>
      <c r="I122" s="216"/>
      <c r="J122" s="216"/>
      <c r="K122" s="216"/>
    </row>
    <row r="123" spans="2:11" ht="15">
      <c r="B123" s="376" t="s">
        <v>848</v>
      </c>
      <c r="C123" s="377">
        <v>0.11589145168845284</v>
      </c>
      <c r="D123" s="429"/>
      <c r="E123" s="429"/>
      <c r="F123" s="429"/>
      <c r="G123" s="429"/>
      <c r="H123" s="216"/>
      <c r="I123" s="216"/>
      <c r="J123" s="216"/>
      <c r="K123" s="216"/>
    </row>
    <row r="124" spans="2:11" ht="15">
      <c r="B124" s="376" t="s">
        <v>849</v>
      </c>
      <c r="C124" s="377">
        <v>0.1466259378789109</v>
      </c>
      <c r="D124" s="429"/>
      <c r="E124" s="429"/>
      <c r="F124" s="429"/>
      <c r="G124" s="429"/>
      <c r="H124" s="216"/>
      <c r="I124" s="216"/>
      <c r="J124" s="216"/>
      <c r="K124" s="216"/>
    </row>
    <row r="125" spans="2:11" ht="15">
      <c r="B125" s="376" t="s">
        <v>850</v>
      </c>
      <c r="C125" s="379">
        <v>1.6287647608928297</v>
      </c>
      <c r="D125" s="429"/>
      <c r="E125" s="429"/>
      <c r="F125" s="429"/>
      <c r="G125" s="429"/>
      <c r="H125" s="216"/>
      <c r="I125" s="216"/>
      <c r="J125" s="216"/>
      <c r="K125" s="216"/>
    </row>
    <row r="126" spans="2:11" ht="15">
      <c r="B126" s="376" t="s">
        <v>851</v>
      </c>
      <c r="C126" s="379">
        <v>0.6205840722325545</v>
      </c>
      <c r="D126" s="429"/>
      <c r="E126" s="429"/>
      <c r="F126" s="429"/>
      <c r="G126" s="429"/>
      <c r="H126" s="216"/>
      <c r="I126" s="216"/>
      <c r="J126" s="216"/>
      <c r="K126" s="216"/>
    </row>
    <row r="127" spans="2:11" ht="15">
      <c r="B127" s="376" t="s">
        <v>852</v>
      </c>
      <c r="C127" s="379">
        <v>0.30416493275407636</v>
      </c>
      <c r="D127" s="429"/>
      <c r="E127" s="429"/>
      <c r="F127" s="429"/>
      <c r="G127" s="429"/>
      <c r="H127" s="216"/>
      <c r="I127" s="216"/>
      <c r="J127" s="216"/>
      <c r="K127" s="216"/>
    </row>
    <row r="128" spans="2:11" ht="15">
      <c r="B128" s="376" t="s">
        <v>853</v>
      </c>
      <c r="C128" s="381">
        <v>-0.032912321157551355</v>
      </c>
      <c r="D128" s="429"/>
      <c r="E128" s="429"/>
      <c r="F128" s="429"/>
      <c r="G128" s="429"/>
      <c r="H128" s="216"/>
      <c r="I128" s="216"/>
      <c r="J128" s="216"/>
      <c r="K128" s="216"/>
    </row>
    <row r="129" spans="2:11" ht="15">
      <c r="B129" s="382" t="s">
        <v>854</v>
      </c>
      <c r="C129" s="383">
        <v>0.15156521887565375</v>
      </c>
      <c r="D129" s="429"/>
      <c r="E129" s="429"/>
      <c r="F129" s="429"/>
      <c r="G129" s="429"/>
      <c r="H129" s="216"/>
      <c r="I129" s="216"/>
      <c r="J129" s="216"/>
      <c r="K129" s="216"/>
    </row>
    <row r="130" spans="2:11" ht="15">
      <c r="B130" s="364" t="s">
        <v>855</v>
      </c>
      <c r="C130" s="385">
        <v>0.069</v>
      </c>
      <c r="D130" s="216"/>
      <c r="E130" s="216"/>
      <c r="F130" s="216"/>
      <c r="G130" s="216"/>
      <c r="H130" s="216"/>
      <c r="I130" s="216"/>
      <c r="J130" s="216"/>
      <c r="K130" s="216"/>
    </row>
    <row r="131" spans="2:11" ht="15">
      <c r="B131" s="368"/>
      <c r="C131" s="378"/>
      <c r="D131" s="216"/>
      <c r="E131" s="216"/>
      <c r="F131" s="216"/>
      <c r="G131" s="216"/>
      <c r="H131" s="216"/>
      <c r="I131" s="216"/>
      <c r="J131" s="216"/>
      <c r="K131" s="216"/>
    </row>
    <row r="132" spans="2:11" ht="15">
      <c r="B132" s="212" t="s">
        <v>856</v>
      </c>
      <c r="C132" s="371"/>
      <c r="D132" s="216"/>
      <c r="E132" s="216"/>
      <c r="F132" s="216"/>
      <c r="G132" s="216"/>
      <c r="H132" s="216"/>
      <c r="I132" s="216"/>
      <c r="J132" s="216"/>
      <c r="K132" s="216"/>
    </row>
    <row r="133" spans="2:11" ht="15">
      <c r="B133" s="376" t="s">
        <v>857</v>
      </c>
      <c r="C133" s="386">
        <v>0.21915335207469322</v>
      </c>
      <c r="D133" s="216"/>
      <c r="E133" s="216"/>
      <c r="F133" s="216"/>
      <c r="G133" s="216"/>
      <c r="H133" s="216"/>
      <c r="I133" s="216"/>
      <c r="J133" s="216"/>
      <c r="K133" s="216"/>
    </row>
    <row r="134" spans="2:11" ht="15"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</row>
    <row r="135" spans="2:11" ht="15">
      <c r="B135" s="212" t="s">
        <v>858</v>
      </c>
      <c r="C135" s="216"/>
      <c r="D135" s="216"/>
      <c r="E135" s="216"/>
      <c r="F135" s="216"/>
      <c r="G135" s="216"/>
      <c r="H135" s="216"/>
      <c r="I135" s="216"/>
      <c r="J135" s="216"/>
      <c r="K135" s="216"/>
    </row>
    <row r="136" spans="2:11" ht="15">
      <c r="B136" s="364" t="s">
        <v>866</v>
      </c>
      <c r="C136" s="368"/>
      <c r="D136" s="216"/>
      <c r="E136" s="216"/>
      <c r="F136" s="216"/>
      <c r="G136" s="216"/>
      <c r="H136" s="216"/>
      <c r="I136" s="216"/>
      <c r="J136" s="216"/>
      <c r="K136" s="216"/>
    </row>
    <row r="137" spans="2:11" ht="15">
      <c r="B137" s="364" t="s">
        <v>867</v>
      </c>
      <c r="C137" s="368"/>
      <c r="D137" s="216"/>
      <c r="E137" s="216"/>
      <c r="F137" s="216"/>
      <c r="G137" s="216"/>
      <c r="H137" s="216"/>
      <c r="I137" s="216"/>
      <c r="J137" s="216"/>
      <c r="K137" s="216"/>
    </row>
    <row r="138" spans="2:11" ht="12.75" thickBot="1"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</row>
    <row r="139" spans="2:6" ht="12">
      <c r="B139" s="430"/>
      <c r="C139" s="431"/>
      <c r="D139" s="431"/>
      <c r="E139" s="432" t="s">
        <v>900</v>
      </c>
      <c r="F139" s="433"/>
    </row>
    <row r="140" spans="2:6" ht="12">
      <c r="B140" s="236" t="s">
        <v>891</v>
      </c>
      <c r="C140" s="237"/>
      <c r="D140" s="237"/>
      <c r="E140" s="238"/>
      <c r="F140" s="434"/>
    </row>
    <row r="141" spans="2:6" ht="12">
      <c r="B141" s="239" t="s">
        <v>892</v>
      </c>
      <c r="C141" s="237"/>
      <c r="D141" s="237"/>
      <c r="E141" s="238"/>
      <c r="F141" s="434"/>
    </row>
    <row r="142" spans="2:6" ht="12">
      <c r="B142" s="240" t="s">
        <v>901</v>
      </c>
      <c r="C142" s="237"/>
      <c r="D142" s="237"/>
      <c r="E142" s="238"/>
      <c r="F142" s="434"/>
    </row>
    <row r="143" spans="2:6" ht="12">
      <c r="B143" s="240" t="s">
        <v>902</v>
      </c>
      <c r="C143" s="237"/>
      <c r="D143" s="237"/>
      <c r="E143" s="238"/>
      <c r="F143" s="434"/>
    </row>
    <row r="144" spans="2:6" ht="12">
      <c r="B144" s="240"/>
      <c r="C144" s="237"/>
      <c r="D144" s="237"/>
      <c r="E144" s="238"/>
      <c r="F144" s="434"/>
    </row>
    <row r="145" spans="2:6" ht="12">
      <c r="B145" s="240"/>
      <c r="C145" s="237"/>
      <c r="D145" s="237"/>
      <c r="E145" s="238"/>
      <c r="F145" s="434"/>
    </row>
    <row r="146" spans="2:6" ht="12">
      <c r="B146" s="240"/>
      <c r="C146" s="237"/>
      <c r="D146" s="237"/>
      <c r="E146" s="238"/>
      <c r="F146" s="434"/>
    </row>
    <row r="147" spans="2:6" ht="12">
      <c r="B147" s="241"/>
      <c r="C147" s="237"/>
      <c r="D147" s="237"/>
      <c r="E147" s="238"/>
      <c r="F147" s="434"/>
    </row>
    <row r="148" spans="2:6" ht="12.75" thickBot="1">
      <c r="B148" s="242" t="s">
        <v>894</v>
      </c>
      <c r="C148" s="243"/>
      <c r="D148" s="243"/>
      <c r="E148" s="244"/>
      <c r="F148" s="435"/>
    </row>
    <row r="149" ht="12.75" thickBot="1"/>
    <row r="150" ht="15">
      <c r="B150" s="436" t="s">
        <v>895</v>
      </c>
    </row>
    <row r="151" ht="12">
      <c r="B151" s="437" t="s">
        <v>896</v>
      </c>
    </row>
    <row r="152" ht="12">
      <c r="B152" s="438"/>
    </row>
    <row r="153" ht="12">
      <c r="B153" s="438"/>
    </row>
    <row r="154" ht="12">
      <c r="B154" s="438"/>
    </row>
    <row r="155" ht="12">
      <c r="B155" s="438"/>
    </row>
    <row r="156" ht="12">
      <c r="B156" s="438"/>
    </row>
    <row r="157" ht="12">
      <c r="B157" s="438"/>
    </row>
    <row r="158" ht="12">
      <c r="B158" s="438"/>
    </row>
    <row r="159" ht="12">
      <c r="B159" s="438"/>
    </row>
    <row r="160" ht="12">
      <c r="B160" s="438"/>
    </row>
    <row r="161" ht="12">
      <c r="B161" s="438"/>
    </row>
    <row r="162" ht="12.75" thickBot="1">
      <c r="B162" s="439"/>
    </row>
  </sheetData>
  <mergeCells count="10">
    <mergeCell ref="B1:F1"/>
    <mergeCell ref="B106:F106"/>
    <mergeCell ref="B114:F114"/>
    <mergeCell ref="B60:D60"/>
    <mergeCell ref="B64:B65"/>
    <mergeCell ref="C64:C65"/>
    <mergeCell ref="B97:J97"/>
    <mergeCell ref="B98:B99"/>
    <mergeCell ref="C98:D98"/>
    <mergeCell ref="H98:J98"/>
  </mergeCells>
  <printOptions/>
  <pageMargins left="0" right="0" top="0" bottom="0" header="0" footer="0"/>
  <pageSetup horizontalDpi="600" verticalDpi="600" orientation="landscape" r:id="rId2"/>
  <headerFooter>
    <oddFooter>&amp;C&amp;1#&amp;"Calibri"&amp;10&amp;K000000 For internal use only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A0AC9-9A93-470B-9655-F984BC95C099}">
  <sheetPr>
    <outlinePr summaryBelow="0"/>
  </sheetPr>
  <dimension ref="A1:J311"/>
  <sheetViews>
    <sheetView workbookViewId="0" topLeftCell="A72">
      <selection activeCell="D153" sqref="D153"/>
    </sheetView>
  </sheetViews>
  <sheetFormatPr defaultColWidth="9.140625" defaultRowHeight="15"/>
  <cols>
    <col min="1" max="1" width="3.28125" style="399" customWidth="1"/>
    <col min="2" max="2" width="53.8515625" style="399" customWidth="1"/>
    <col min="3" max="3" width="16.7109375" style="399" customWidth="1"/>
    <col min="4" max="4" width="17.57421875" style="399" customWidth="1"/>
    <col min="5" max="5" width="14.00390625" style="399" customWidth="1"/>
    <col min="6" max="6" width="18.421875" style="399" customWidth="1"/>
    <col min="7" max="7" width="17.140625" style="399" customWidth="1"/>
    <col min="8" max="8" width="16.140625" style="399" customWidth="1"/>
    <col min="9" max="9" width="11.57421875" style="399" customWidth="1"/>
    <col min="10" max="10" width="10.8515625" style="399" customWidth="1"/>
    <col min="11" max="16384" width="9.140625" style="399" customWidth="1"/>
  </cols>
  <sheetData>
    <row r="1" spans="1:10" ht="15.95" customHeight="1">
      <c r="A1" s="398"/>
      <c r="B1" s="535" t="s">
        <v>914</v>
      </c>
      <c r="C1" s="536"/>
      <c r="D1" s="536"/>
      <c r="E1" s="536"/>
      <c r="F1" s="398"/>
      <c r="G1" s="398"/>
      <c r="H1" s="398"/>
      <c r="I1" s="398"/>
      <c r="J1" s="398"/>
    </row>
    <row r="2" spans="1:10" ht="12.95" customHeight="1">
      <c r="A2" s="398"/>
      <c r="B2" s="43"/>
      <c r="C2" s="398"/>
      <c r="D2" s="398"/>
      <c r="E2" s="398"/>
      <c r="F2" s="398"/>
      <c r="G2" s="398"/>
      <c r="H2" s="398"/>
      <c r="I2" s="398"/>
      <c r="J2" s="398"/>
    </row>
    <row r="3" spans="1:10" ht="12.95" customHeight="1" thickBot="1">
      <c r="A3" s="44" t="s">
        <v>7</v>
      </c>
      <c r="B3" s="281" t="s">
        <v>8</v>
      </c>
      <c r="C3" s="398"/>
      <c r="D3" s="398"/>
      <c r="E3" s="398"/>
      <c r="F3" s="398"/>
      <c r="G3" s="398"/>
      <c r="H3" s="398"/>
      <c r="I3" s="398"/>
      <c r="J3" s="398"/>
    </row>
    <row r="4" spans="1:10" ht="27.95" customHeight="1">
      <c r="A4" s="398"/>
      <c r="B4" s="45" t="s">
        <v>9</v>
      </c>
      <c r="C4" s="46" t="s">
        <v>10</v>
      </c>
      <c r="D4" s="47" t="s">
        <v>11</v>
      </c>
      <c r="E4" s="47" t="s">
        <v>12</v>
      </c>
      <c r="F4" s="47" t="s">
        <v>13</v>
      </c>
      <c r="G4" s="47" t="s">
        <v>14</v>
      </c>
      <c r="H4" s="47" t="s">
        <v>15</v>
      </c>
      <c r="I4" s="48" t="s">
        <v>16</v>
      </c>
      <c r="J4" s="400" t="s">
        <v>17</v>
      </c>
    </row>
    <row r="5" spans="1:10" ht="12.95" customHeight="1">
      <c r="A5" s="398"/>
      <c r="B5" s="49" t="s">
        <v>18</v>
      </c>
      <c r="C5" s="50"/>
      <c r="D5" s="50"/>
      <c r="E5" s="50"/>
      <c r="F5" s="50"/>
      <c r="G5" s="50"/>
      <c r="H5" s="127"/>
      <c r="I5" s="57"/>
      <c r="J5" s="398"/>
    </row>
    <row r="6" spans="1:10" ht="12.95" customHeight="1">
      <c r="A6" s="398"/>
      <c r="B6" s="49" t="s">
        <v>19</v>
      </c>
      <c r="C6" s="50"/>
      <c r="D6" s="50"/>
      <c r="E6" s="50"/>
      <c r="F6" s="398"/>
      <c r="G6" s="127"/>
      <c r="H6" s="127"/>
      <c r="I6" s="57"/>
      <c r="J6" s="398"/>
    </row>
    <row r="7" spans="1:10" ht="12.95" customHeight="1">
      <c r="A7" s="51" t="s">
        <v>459</v>
      </c>
      <c r="B7" s="52" t="s">
        <v>460</v>
      </c>
      <c r="C7" s="50" t="s">
        <v>461</v>
      </c>
      <c r="D7" s="50" t="s">
        <v>23</v>
      </c>
      <c r="E7" s="53">
        <v>9976423</v>
      </c>
      <c r="F7" s="54">
        <v>3262.29</v>
      </c>
      <c r="G7" s="55">
        <v>0.0224</v>
      </c>
      <c r="H7" s="127"/>
      <c r="I7" s="57"/>
      <c r="J7" s="398"/>
    </row>
    <row r="8" spans="1:10" ht="12.95" customHeight="1">
      <c r="A8" s="51" t="s">
        <v>46</v>
      </c>
      <c r="B8" s="52" t="s">
        <v>47</v>
      </c>
      <c r="C8" s="50" t="s">
        <v>48</v>
      </c>
      <c r="D8" s="50" t="s">
        <v>49</v>
      </c>
      <c r="E8" s="53">
        <v>1218670</v>
      </c>
      <c r="F8" s="54">
        <v>3109.44</v>
      </c>
      <c r="G8" s="55">
        <v>0.0214</v>
      </c>
      <c r="H8" s="127"/>
      <c r="I8" s="57"/>
      <c r="J8" s="398"/>
    </row>
    <row r="9" spans="1:10" ht="12.95" customHeight="1">
      <c r="A9" s="51" t="s">
        <v>42</v>
      </c>
      <c r="B9" s="52" t="s">
        <v>43</v>
      </c>
      <c r="C9" s="50" t="s">
        <v>44</v>
      </c>
      <c r="D9" s="50" t="s">
        <v>45</v>
      </c>
      <c r="E9" s="53">
        <v>1253430</v>
      </c>
      <c r="F9" s="54">
        <v>2895.42</v>
      </c>
      <c r="G9" s="55">
        <v>0.0199</v>
      </c>
      <c r="H9" s="127"/>
      <c r="I9" s="57"/>
      <c r="J9" s="398"/>
    </row>
    <row r="10" spans="1:10" ht="12.95" customHeight="1">
      <c r="A10" s="51" t="s">
        <v>462</v>
      </c>
      <c r="B10" s="52" t="s">
        <v>463</v>
      </c>
      <c r="C10" s="50" t="s">
        <v>464</v>
      </c>
      <c r="D10" s="50" t="s">
        <v>53</v>
      </c>
      <c r="E10" s="53">
        <v>61439</v>
      </c>
      <c r="F10" s="54">
        <v>2882.44</v>
      </c>
      <c r="G10" s="55">
        <v>0.0198</v>
      </c>
      <c r="H10" s="127"/>
      <c r="I10" s="57"/>
      <c r="J10" s="398"/>
    </row>
    <row r="11" spans="1:10" ht="12.95" customHeight="1">
      <c r="A11" s="51" t="s">
        <v>24</v>
      </c>
      <c r="B11" s="52" t="s">
        <v>25</v>
      </c>
      <c r="C11" s="50" t="s">
        <v>26</v>
      </c>
      <c r="D11" s="50" t="s">
        <v>27</v>
      </c>
      <c r="E11" s="53">
        <v>626420</v>
      </c>
      <c r="F11" s="54">
        <v>2828.91</v>
      </c>
      <c r="G11" s="55">
        <v>0.0195</v>
      </c>
      <c r="H11" s="127"/>
      <c r="I11" s="57"/>
      <c r="J11" s="398"/>
    </row>
    <row r="12" spans="1:10" ht="12.95" customHeight="1">
      <c r="A12" s="51" t="s">
        <v>465</v>
      </c>
      <c r="B12" s="52" t="s">
        <v>466</v>
      </c>
      <c r="C12" s="50" t="s">
        <v>467</v>
      </c>
      <c r="D12" s="50" t="s">
        <v>468</v>
      </c>
      <c r="E12" s="53">
        <v>1089812</v>
      </c>
      <c r="F12" s="54">
        <v>2427.01</v>
      </c>
      <c r="G12" s="55">
        <v>0.0167</v>
      </c>
      <c r="H12" s="127"/>
      <c r="I12" s="57"/>
      <c r="J12" s="398"/>
    </row>
    <row r="13" spans="1:10" ht="12.95" customHeight="1">
      <c r="A13" s="51" t="s">
        <v>64</v>
      </c>
      <c r="B13" s="52" t="s">
        <v>65</v>
      </c>
      <c r="C13" s="50" t="s">
        <v>66</v>
      </c>
      <c r="D13" s="50" t="s">
        <v>67</v>
      </c>
      <c r="E13" s="53">
        <v>1350000</v>
      </c>
      <c r="F13" s="54">
        <v>1412.78</v>
      </c>
      <c r="G13" s="55">
        <v>0.0097</v>
      </c>
      <c r="H13" s="127"/>
      <c r="I13" s="57"/>
      <c r="J13" s="398"/>
    </row>
    <row r="14" spans="1:10" ht="12.95" customHeight="1">
      <c r="A14" s="51"/>
      <c r="B14" s="52"/>
      <c r="C14" s="50"/>
      <c r="D14" s="50"/>
      <c r="E14" s="53"/>
      <c r="F14" s="54"/>
      <c r="G14" s="55"/>
      <c r="H14" s="127"/>
      <c r="I14" s="57"/>
      <c r="J14" s="398"/>
    </row>
    <row r="15" spans="1:10" ht="12.95" customHeight="1">
      <c r="A15" s="51"/>
      <c r="B15" s="285" t="s">
        <v>800</v>
      </c>
      <c r="C15" s="50"/>
      <c r="D15" s="50"/>
      <c r="E15" s="53"/>
      <c r="F15" s="54"/>
      <c r="G15" s="55"/>
      <c r="H15" s="127"/>
      <c r="I15" s="57"/>
      <c r="J15" s="398"/>
    </row>
    <row r="16" spans="1:10" ht="12.95" customHeight="1">
      <c r="A16" s="51" t="s">
        <v>123</v>
      </c>
      <c r="B16" s="52" t="s">
        <v>124</v>
      </c>
      <c r="C16" s="50" t="s">
        <v>125</v>
      </c>
      <c r="D16" s="50" t="s">
        <v>53</v>
      </c>
      <c r="E16" s="53">
        <v>149625</v>
      </c>
      <c r="F16" s="54">
        <v>891.09</v>
      </c>
      <c r="G16" s="55">
        <v>0.0061</v>
      </c>
      <c r="H16" s="127"/>
      <c r="I16" s="57"/>
      <c r="J16" s="398"/>
    </row>
    <row r="17" spans="1:10" ht="12.95" customHeight="1">
      <c r="A17" s="51" t="s">
        <v>35</v>
      </c>
      <c r="B17" s="52" t="s">
        <v>36</v>
      </c>
      <c r="C17" s="50" t="s">
        <v>37</v>
      </c>
      <c r="D17" s="50" t="s">
        <v>34</v>
      </c>
      <c r="E17" s="53">
        <v>94500</v>
      </c>
      <c r="F17" s="54">
        <v>883.2</v>
      </c>
      <c r="G17" s="55">
        <v>0.0061</v>
      </c>
      <c r="H17" s="127"/>
      <c r="I17" s="57"/>
      <c r="J17" s="398"/>
    </row>
    <row r="18" spans="1:10" ht="12.95" customHeight="1">
      <c r="A18" s="51" t="s">
        <v>87</v>
      </c>
      <c r="B18" s="52" t="s">
        <v>88</v>
      </c>
      <c r="C18" s="50" t="s">
        <v>89</v>
      </c>
      <c r="D18" s="50" t="s">
        <v>90</v>
      </c>
      <c r="E18" s="53">
        <v>9000</v>
      </c>
      <c r="F18" s="54">
        <v>229.52</v>
      </c>
      <c r="G18" s="55">
        <v>0.0016</v>
      </c>
      <c r="H18" s="127"/>
      <c r="I18" s="57"/>
      <c r="J18" s="398"/>
    </row>
    <row r="19" spans="1:10" ht="12.95" customHeight="1">
      <c r="A19" s="398"/>
      <c r="B19" s="49" t="s">
        <v>137</v>
      </c>
      <c r="C19" s="50"/>
      <c r="D19" s="50"/>
      <c r="E19" s="50"/>
      <c r="F19" s="58">
        <v>20822.1</v>
      </c>
      <c r="G19" s="59">
        <v>0.1432</v>
      </c>
      <c r="H19" s="60"/>
      <c r="I19" s="61"/>
      <c r="J19" s="398"/>
    </row>
    <row r="20" spans="1:10" ht="12.95" customHeight="1">
      <c r="A20" s="398"/>
      <c r="B20" s="62" t="s">
        <v>138</v>
      </c>
      <c r="C20" s="63"/>
      <c r="D20" s="63"/>
      <c r="E20" s="63"/>
      <c r="F20" s="60" t="s">
        <v>139</v>
      </c>
      <c r="G20" s="60" t="s">
        <v>139</v>
      </c>
      <c r="H20" s="60"/>
      <c r="I20" s="61"/>
      <c r="J20" s="398"/>
    </row>
    <row r="21" spans="1:10" ht="12.95" customHeight="1">
      <c r="A21" s="398"/>
      <c r="B21" s="62" t="s">
        <v>137</v>
      </c>
      <c r="C21" s="63"/>
      <c r="D21" s="63"/>
      <c r="E21" s="63"/>
      <c r="F21" s="60" t="s">
        <v>139</v>
      </c>
      <c r="G21" s="60" t="s">
        <v>139</v>
      </c>
      <c r="H21" s="60"/>
      <c r="I21" s="61"/>
      <c r="J21" s="398"/>
    </row>
    <row r="22" spans="1:10" ht="12.95" customHeight="1">
      <c r="A22" s="398"/>
      <c r="B22" s="128" t="s">
        <v>469</v>
      </c>
      <c r="C22" s="129"/>
      <c r="D22" s="130"/>
      <c r="E22" s="64"/>
      <c r="F22" s="131"/>
      <c r="G22" s="60"/>
      <c r="H22" s="60"/>
      <c r="I22" s="61"/>
      <c r="J22" s="398"/>
    </row>
    <row r="23" spans="1:10" ht="12.95" customHeight="1">
      <c r="A23" s="398"/>
      <c r="B23" s="132" t="s">
        <v>470</v>
      </c>
      <c r="C23" s="50" t="s">
        <v>471</v>
      </c>
      <c r="D23" s="50" t="s">
        <v>472</v>
      </c>
      <c r="E23" s="53">
        <v>2078891</v>
      </c>
      <c r="F23" s="54">
        <v>5556.4598648</v>
      </c>
      <c r="G23" s="55">
        <v>0.03822145157280563</v>
      </c>
      <c r="H23" s="60"/>
      <c r="I23" s="61"/>
      <c r="J23" s="398"/>
    </row>
    <row r="24" spans="1:10" ht="12.95" customHeight="1">
      <c r="A24" s="398"/>
      <c r="B24" s="132" t="s">
        <v>473</v>
      </c>
      <c r="C24" s="50" t="s">
        <v>474</v>
      </c>
      <c r="D24" s="50" t="s">
        <v>472</v>
      </c>
      <c r="E24" s="53">
        <v>1118079</v>
      </c>
      <c r="F24" s="54">
        <v>3260.9892114</v>
      </c>
      <c r="G24" s="55">
        <v>0.02243150211748232</v>
      </c>
      <c r="H24" s="60"/>
      <c r="I24" s="61"/>
      <c r="J24" s="398"/>
    </row>
    <row r="25" spans="1:10" ht="12.95" customHeight="1">
      <c r="A25" s="398"/>
      <c r="B25" s="132" t="s">
        <v>475</v>
      </c>
      <c r="C25" s="50" t="s">
        <v>476</v>
      </c>
      <c r="D25" s="50" t="s">
        <v>472</v>
      </c>
      <c r="E25" s="53">
        <v>493139</v>
      </c>
      <c r="F25" s="54">
        <v>1524.292649</v>
      </c>
      <c r="G25" s="55">
        <v>0.010485215242103465</v>
      </c>
      <c r="H25" s="60"/>
      <c r="I25" s="61"/>
      <c r="J25" s="398"/>
    </row>
    <row r="26" spans="1:10" ht="12.95" customHeight="1">
      <c r="A26" s="398"/>
      <c r="B26" s="128" t="s">
        <v>137</v>
      </c>
      <c r="C26" s="130"/>
      <c r="D26" s="130"/>
      <c r="E26" s="64"/>
      <c r="F26" s="58">
        <f>SUM(F23:F25)</f>
        <v>10341.741725200001</v>
      </c>
      <c r="G26" s="59">
        <f>SUM(G23:G25)</f>
        <v>0.07113816893239142</v>
      </c>
      <c r="H26" s="60"/>
      <c r="I26" s="61"/>
      <c r="J26" s="398"/>
    </row>
    <row r="27" spans="1:10" ht="12.95" customHeight="1">
      <c r="A27" s="398"/>
      <c r="B27" s="62" t="s">
        <v>140</v>
      </c>
      <c r="C27" s="64"/>
      <c r="D27" s="63"/>
      <c r="E27" s="64"/>
      <c r="F27" s="58">
        <f>F19+F26</f>
        <v>31163.8417252</v>
      </c>
      <c r="G27" s="59">
        <f>G19+G26</f>
        <v>0.2143381689323914</v>
      </c>
      <c r="H27" s="60"/>
      <c r="I27" s="61"/>
      <c r="J27" s="398"/>
    </row>
    <row r="28" spans="1:10" ht="12.95" customHeight="1">
      <c r="A28" s="398"/>
      <c r="B28" s="49" t="s">
        <v>337</v>
      </c>
      <c r="C28" s="50"/>
      <c r="D28" s="50"/>
      <c r="E28" s="50"/>
      <c r="F28" s="50"/>
      <c r="G28" s="50"/>
      <c r="H28" s="127"/>
      <c r="I28" s="57"/>
      <c r="J28" s="398"/>
    </row>
    <row r="29" spans="1:10" ht="12.95" customHeight="1">
      <c r="A29" s="398"/>
      <c r="B29" s="49" t="s">
        <v>338</v>
      </c>
      <c r="C29" s="50"/>
      <c r="D29" s="50"/>
      <c r="E29" s="50"/>
      <c r="F29" s="398"/>
      <c r="G29" s="127"/>
      <c r="H29" s="127"/>
      <c r="I29" s="57"/>
      <c r="J29" s="398"/>
    </row>
    <row r="30" spans="1:10" ht="12.95" customHeight="1">
      <c r="A30" s="51" t="s">
        <v>479</v>
      </c>
      <c r="B30" s="52" t="s">
        <v>480</v>
      </c>
      <c r="C30" s="50" t="s">
        <v>481</v>
      </c>
      <c r="D30" s="50" t="s">
        <v>342</v>
      </c>
      <c r="E30" s="53">
        <v>3500000</v>
      </c>
      <c r="F30" s="54">
        <v>3614.66</v>
      </c>
      <c r="G30" s="55">
        <v>0.0249</v>
      </c>
      <c r="H30" s="56">
        <v>0.074782</v>
      </c>
      <c r="I30" s="57"/>
      <c r="J30" s="398"/>
    </row>
    <row r="31" spans="1:10" ht="12.95" customHeight="1">
      <c r="A31" s="51" t="s">
        <v>482</v>
      </c>
      <c r="B31" s="52" t="s">
        <v>483</v>
      </c>
      <c r="C31" s="50" t="s">
        <v>484</v>
      </c>
      <c r="D31" s="50" t="s">
        <v>342</v>
      </c>
      <c r="E31" s="53">
        <v>3000000</v>
      </c>
      <c r="F31" s="54">
        <v>3134.22</v>
      </c>
      <c r="G31" s="55">
        <v>0.0216</v>
      </c>
      <c r="H31" s="56">
        <v>0.07488500000000001</v>
      </c>
      <c r="I31" s="57"/>
      <c r="J31" s="398"/>
    </row>
    <row r="32" spans="1:10" ht="12.95" customHeight="1">
      <c r="A32" s="51" t="s">
        <v>485</v>
      </c>
      <c r="B32" s="52" t="s">
        <v>486</v>
      </c>
      <c r="C32" s="50" t="s">
        <v>487</v>
      </c>
      <c r="D32" s="50" t="s">
        <v>342</v>
      </c>
      <c r="E32" s="53">
        <v>3000000</v>
      </c>
      <c r="F32" s="54">
        <v>3133.35</v>
      </c>
      <c r="G32" s="55">
        <v>0.0216</v>
      </c>
      <c r="H32" s="56">
        <v>0.07488500000000001</v>
      </c>
      <c r="I32" s="57"/>
      <c r="J32" s="398"/>
    </row>
    <row r="33" spans="1:10" ht="12.95" customHeight="1">
      <c r="A33" s="51" t="s">
        <v>488</v>
      </c>
      <c r="B33" s="52" t="s">
        <v>489</v>
      </c>
      <c r="C33" s="50" t="s">
        <v>490</v>
      </c>
      <c r="D33" s="50" t="s">
        <v>342</v>
      </c>
      <c r="E33" s="53">
        <v>3000000</v>
      </c>
      <c r="F33" s="54">
        <v>3068.88</v>
      </c>
      <c r="G33" s="55">
        <v>0.0211</v>
      </c>
      <c r="H33" s="56">
        <v>0.075014</v>
      </c>
      <c r="I33" s="57"/>
      <c r="J33" s="398"/>
    </row>
    <row r="34" spans="1:10" ht="12.95" customHeight="1">
      <c r="A34" s="51" t="s">
        <v>491</v>
      </c>
      <c r="B34" s="52" t="s">
        <v>492</v>
      </c>
      <c r="C34" s="50" t="s">
        <v>493</v>
      </c>
      <c r="D34" s="50" t="s">
        <v>342</v>
      </c>
      <c r="E34" s="53">
        <v>3000000</v>
      </c>
      <c r="F34" s="54">
        <v>2955.66</v>
      </c>
      <c r="G34" s="55">
        <v>0.0203</v>
      </c>
      <c r="H34" s="56">
        <v>0.07485599999999999</v>
      </c>
      <c r="I34" s="57"/>
      <c r="J34" s="398"/>
    </row>
    <row r="35" spans="1:10" ht="12.95" customHeight="1">
      <c r="A35" s="51" t="s">
        <v>494</v>
      </c>
      <c r="B35" s="52" t="s">
        <v>495</v>
      </c>
      <c r="C35" s="50" t="s">
        <v>496</v>
      </c>
      <c r="D35" s="50" t="s">
        <v>342</v>
      </c>
      <c r="E35" s="53">
        <v>2500000</v>
      </c>
      <c r="F35" s="54">
        <v>2634.1</v>
      </c>
      <c r="G35" s="55">
        <v>0.0181</v>
      </c>
      <c r="H35" s="56">
        <v>0.074701</v>
      </c>
      <c r="I35" s="57"/>
      <c r="J35" s="398"/>
    </row>
    <row r="36" spans="1:10" ht="12.95" customHeight="1">
      <c r="A36" s="51" t="s">
        <v>497</v>
      </c>
      <c r="B36" s="52" t="s">
        <v>498</v>
      </c>
      <c r="C36" s="50" t="s">
        <v>499</v>
      </c>
      <c r="D36" s="50" t="s">
        <v>342</v>
      </c>
      <c r="E36" s="53">
        <v>2500000</v>
      </c>
      <c r="F36" s="54">
        <v>2591.56</v>
      </c>
      <c r="G36" s="55">
        <v>0.0178</v>
      </c>
      <c r="H36" s="56">
        <v>0.07488500000000001</v>
      </c>
      <c r="I36" s="57"/>
      <c r="J36" s="398"/>
    </row>
    <row r="37" spans="1:10" ht="12.95" customHeight="1">
      <c r="A37" s="51" t="s">
        <v>500</v>
      </c>
      <c r="B37" s="52" t="s">
        <v>501</v>
      </c>
      <c r="C37" s="50" t="s">
        <v>502</v>
      </c>
      <c r="D37" s="50" t="s">
        <v>342</v>
      </c>
      <c r="E37" s="53">
        <v>2500000</v>
      </c>
      <c r="F37" s="54">
        <v>2577.96</v>
      </c>
      <c r="G37" s="55">
        <v>0.0177</v>
      </c>
      <c r="H37" s="56">
        <v>0.07516600000000001</v>
      </c>
      <c r="I37" s="57"/>
      <c r="J37" s="398"/>
    </row>
    <row r="38" spans="1:10" ht="12.95" customHeight="1">
      <c r="A38" s="51" t="s">
        <v>503</v>
      </c>
      <c r="B38" s="52" t="s">
        <v>504</v>
      </c>
      <c r="C38" s="50" t="s">
        <v>505</v>
      </c>
      <c r="D38" s="50" t="s">
        <v>342</v>
      </c>
      <c r="E38" s="53">
        <v>2500000</v>
      </c>
      <c r="F38" s="54">
        <v>2561.63</v>
      </c>
      <c r="G38" s="55">
        <v>0.0176</v>
      </c>
      <c r="H38" s="56">
        <v>0.075099</v>
      </c>
      <c r="I38" s="57"/>
      <c r="J38" s="398"/>
    </row>
    <row r="39" spans="1:10" ht="12.95" customHeight="1">
      <c r="A39" s="51" t="s">
        <v>506</v>
      </c>
      <c r="B39" s="52" t="s">
        <v>507</v>
      </c>
      <c r="C39" s="50" t="s">
        <v>508</v>
      </c>
      <c r="D39" s="50" t="s">
        <v>342</v>
      </c>
      <c r="E39" s="53">
        <v>2500000</v>
      </c>
      <c r="F39" s="54">
        <v>2554.21</v>
      </c>
      <c r="G39" s="55">
        <v>0.0176</v>
      </c>
      <c r="H39" s="56">
        <v>0.075014</v>
      </c>
      <c r="I39" s="57"/>
      <c r="J39" s="398"/>
    </row>
    <row r="40" spans="1:10" ht="12.95" customHeight="1">
      <c r="A40" s="51" t="s">
        <v>509</v>
      </c>
      <c r="B40" s="52" t="s">
        <v>510</v>
      </c>
      <c r="C40" s="50" t="s">
        <v>511</v>
      </c>
      <c r="D40" s="50" t="s">
        <v>342</v>
      </c>
      <c r="E40" s="53">
        <v>2500000</v>
      </c>
      <c r="F40" s="54">
        <v>2554.15</v>
      </c>
      <c r="G40" s="55">
        <v>0.0176</v>
      </c>
      <c r="H40" s="56">
        <v>0.07485800000000001</v>
      </c>
      <c r="I40" s="57"/>
      <c r="J40" s="398"/>
    </row>
    <row r="41" spans="1:10" ht="12.95" customHeight="1">
      <c r="A41" s="51" t="s">
        <v>512</v>
      </c>
      <c r="B41" s="52" t="s">
        <v>513</v>
      </c>
      <c r="C41" s="50" t="s">
        <v>514</v>
      </c>
      <c r="D41" s="50" t="s">
        <v>342</v>
      </c>
      <c r="E41" s="53">
        <v>2500000</v>
      </c>
      <c r="F41" s="54">
        <v>2540.54</v>
      </c>
      <c r="G41" s="55">
        <v>0.0175</v>
      </c>
      <c r="H41" s="56">
        <v>0.074993</v>
      </c>
      <c r="I41" s="57"/>
      <c r="J41" s="398"/>
    </row>
    <row r="42" spans="1:10" ht="12.95" customHeight="1">
      <c r="A42" s="51" t="s">
        <v>515</v>
      </c>
      <c r="B42" s="52" t="s">
        <v>516</v>
      </c>
      <c r="C42" s="50" t="s">
        <v>517</v>
      </c>
      <c r="D42" s="50" t="s">
        <v>342</v>
      </c>
      <c r="E42" s="53">
        <v>2500000</v>
      </c>
      <c r="F42" s="54">
        <v>2538.45</v>
      </c>
      <c r="G42" s="55">
        <v>0.0175</v>
      </c>
      <c r="H42" s="56">
        <v>0.075369</v>
      </c>
      <c r="I42" s="57"/>
      <c r="J42" s="398"/>
    </row>
    <row r="43" spans="1:10" ht="12.95" customHeight="1">
      <c r="A43" s="51" t="s">
        <v>518</v>
      </c>
      <c r="B43" s="52" t="s">
        <v>819</v>
      </c>
      <c r="C43" s="50" t="s">
        <v>519</v>
      </c>
      <c r="D43" s="50" t="s">
        <v>520</v>
      </c>
      <c r="E43" s="53">
        <v>250</v>
      </c>
      <c r="F43" s="54">
        <v>2516.07</v>
      </c>
      <c r="G43" s="55">
        <v>0.0173</v>
      </c>
      <c r="H43" s="56">
        <v>0.072299</v>
      </c>
      <c r="I43" s="57"/>
      <c r="J43" s="398"/>
    </row>
    <row r="44" spans="1:10" ht="12.95" customHeight="1">
      <c r="A44" s="51" t="s">
        <v>521</v>
      </c>
      <c r="B44" s="52" t="s">
        <v>820</v>
      </c>
      <c r="C44" s="50" t="s">
        <v>522</v>
      </c>
      <c r="D44" s="50" t="s">
        <v>520</v>
      </c>
      <c r="E44" s="53">
        <v>250</v>
      </c>
      <c r="F44" s="54">
        <v>2487.87</v>
      </c>
      <c r="G44" s="55">
        <v>0.0171</v>
      </c>
      <c r="H44" s="56">
        <v>0.07365</v>
      </c>
      <c r="I44" s="57"/>
      <c r="J44" s="398"/>
    </row>
    <row r="45" spans="1:10" ht="12.95" customHeight="1">
      <c r="A45" s="51" t="s">
        <v>523</v>
      </c>
      <c r="B45" s="52" t="s">
        <v>821</v>
      </c>
      <c r="C45" s="50" t="s">
        <v>524</v>
      </c>
      <c r="D45" s="50" t="s">
        <v>525</v>
      </c>
      <c r="E45" s="53">
        <v>250</v>
      </c>
      <c r="F45" s="54">
        <v>2467.46</v>
      </c>
      <c r="G45" s="55">
        <v>0.017</v>
      </c>
      <c r="H45" s="56">
        <v>0.073</v>
      </c>
      <c r="I45" s="57"/>
      <c r="J45" s="398"/>
    </row>
    <row r="46" spans="1:10" ht="12.95" customHeight="1">
      <c r="A46" s="51" t="s">
        <v>526</v>
      </c>
      <c r="B46" s="52" t="s">
        <v>822</v>
      </c>
      <c r="C46" s="50" t="s">
        <v>527</v>
      </c>
      <c r="D46" s="50" t="s">
        <v>525</v>
      </c>
      <c r="E46" s="53">
        <v>250</v>
      </c>
      <c r="F46" s="54">
        <v>2458.32</v>
      </c>
      <c r="G46" s="55">
        <v>0.0169</v>
      </c>
      <c r="H46" s="56">
        <v>0.0734</v>
      </c>
      <c r="I46" s="57"/>
      <c r="J46" s="398"/>
    </row>
    <row r="47" spans="1:10" ht="12.95" customHeight="1">
      <c r="A47" s="51" t="s">
        <v>528</v>
      </c>
      <c r="B47" s="52" t="s">
        <v>529</v>
      </c>
      <c r="C47" s="50" t="s">
        <v>530</v>
      </c>
      <c r="D47" s="50" t="s">
        <v>342</v>
      </c>
      <c r="E47" s="53">
        <v>2000000</v>
      </c>
      <c r="F47" s="54">
        <v>2077.7</v>
      </c>
      <c r="G47" s="55">
        <v>0.0143</v>
      </c>
      <c r="H47" s="56">
        <v>0.07516600000000001</v>
      </c>
      <c r="I47" s="57"/>
      <c r="J47" s="398"/>
    </row>
    <row r="48" spans="1:10" ht="12.95" customHeight="1">
      <c r="A48" s="51" t="s">
        <v>531</v>
      </c>
      <c r="B48" s="52" t="s">
        <v>532</v>
      </c>
      <c r="C48" s="50" t="s">
        <v>533</v>
      </c>
      <c r="D48" s="50" t="s">
        <v>342</v>
      </c>
      <c r="E48" s="53">
        <v>2000000</v>
      </c>
      <c r="F48" s="54">
        <v>2021</v>
      </c>
      <c r="G48" s="55">
        <v>0.0139</v>
      </c>
      <c r="H48" s="56">
        <v>0.07505</v>
      </c>
      <c r="I48" s="57"/>
      <c r="J48" s="398"/>
    </row>
    <row r="49" spans="1:10" ht="12.95" customHeight="1">
      <c r="A49" s="51" t="s">
        <v>534</v>
      </c>
      <c r="B49" s="52" t="s">
        <v>535</v>
      </c>
      <c r="C49" s="50" t="s">
        <v>536</v>
      </c>
      <c r="D49" s="50" t="s">
        <v>342</v>
      </c>
      <c r="E49" s="53">
        <v>2000000</v>
      </c>
      <c r="F49" s="54">
        <v>2020.51</v>
      </c>
      <c r="G49" s="55">
        <v>0.0139</v>
      </c>
      <c r="H49" s="56">
        <v>0.072034</v>
      </c>
      <c r="I49" s="57"/>
      <c r="J49" s="398"/>
    </row>
    <row r="50" spans="1:10" ht="12.95" customHeight="1">
      <c r="A50" s="51" t="s">
        <v>537</v>
      </c>
      <c r="B50" s="52" t="s">
        <v>538</v>
      </c>
      <c r="C50" s="50" t="s">
        <v>539</v>
      </c>
      <c r="D50" s="50" t="s">
        <v>342</v>
      </c>
      <c r="E50" s="53">
        <v>1500000</v>
      </c>
      <c r="F50" s="54">
        <v>1569.23</v>
      </c>
      <c r="G50" s="55">
        <v>0.0108</v>
      </c>
      <c r="H50" s="56">
        <v>0.07516600000000001</v>
      </c>
      <c r="I50" s="57"/>
      <c r="J50" s="398"/>
    </row>
    <row r="51" spans="1:10" ht="12.95" customHeight="1">
      <c r="A51" s="51" t="s">
        <v>540</v>
      </c>
      <c r="B51" s="52" t="s">
        <v>541</v>
      </c>
      <c r="C51" s="50" t="s">
        <v>542</v>
      </c>
      <c r="D51" s="50" t="s">
        <v>342</v>
      </c>
      <c r="E51" s="53">
        <v>1500000</v>
      </c>
      <c r="F51" s="54">
        <v>1566.72</v>
      </c>
      <c r="G51" s="55">
        <v>0.0108</v>
      </c>
      <c r="H51" s="56">
        <v>0.07490999999999999</v>
      </c>
      <c r="I51" s="57"/>
      <c r="J51" s="398"/>
    </row>
    <row r="52" spans="1:10" ht="12.95" customHeight="1">
      <c r="A52" s="51" t="s">
        <v>543</v>
      </c>
      <c r="B52" s="52" t="s">
        <v>544</v>
      </c>
      <c r="C52" s="50" t="s">
        <v>545</v>
      </c>
      <c r="D52" s="50" t="s">
        <v>342</v>
      </c>
      <c r="E52" s="53">
        <v>1500000</v>
      </c>
      <c r="F52" s="54">
        <v>1557.44</v>
      </c>
      <c r="G52" s="55">
        <v>0.0107</v>
      </c>
      <c r="H52" s="56">
        <v>0.075202</v>
      </c>
      <c r="I52" s="57"/>
      <c r="J52" s="398"/>
    </row>
    <row r="53" spans="1:10" ht="12.95" customHeight="1">
      <c r="A53" s="51" t="s">
        <v>546</v>
      </c>
      <c r="B53" s="52" t="s">
        <v>547</v>
      </c>
      <c r="C53" s="50" t="s">
        <v>548</v>
      </c>
      <c r="D53" s="50" t="s">
        <v>342</v>
      </c>
      <c r="E53" s="53">
        <v>1500000</v>
      </c>
      <c r="F53" s="54">
        <v>1552.83</v>
      </c>
      <c r="G53" s="55">
        <v>0.0107</v>
      </c>
      <c r="H53" s="56">
        <v>0.07511899999999999</v>
      </c>
      <c r="I53" s="57"/>
      <c r="J53" s="398"/>
    </row>
    <row r="54" spans="1:10" ht="12.95" customHeight="1">
      <c r="A54" s="51" t="s">
        <v>549</v>
      </c>
      <c r="B54" s="52" t="s">
        <v>550</v>
      </c>
      <c r="C54" s="50" t="s">
        <v>551</v>
      </c>
      <c r="D54" s="50" t="s">
        <v>342</v>
      </c>
      <c r="E54" s="53">
        <v>1500000</v>
      </c>
      <c r="F54" s="54">
        <v>1549.61</v>
      </c>
      <c r="G54" s="55">
        <v>0.0107</v>
      </c>
      <c r="H54" s="56">
        <v>0.07471</v>
      </c>
      <c r="I54" s="57"/>
      <c r="J54" s="398"/>
    </row>
    <row r="55" spans="1:10" ht="12.95" customHeight="1">
      <c r="A55" s="51" t="s">
        <v>552</v>
      </c>
      <c r="B55" s="52" t="s">
        <v>553</v>
      </c>
      <c r="C55" s="50" t="s">
        <v>554</v>
      </c>
      <c r="D55" s="50" t="s">
        <v>342</v>
      </c>
      <c r="E55" s="53">
        <v>1500000</v>
      </c>
      <c r="F55" s="54">
        <v>1547.84</v>
      </c>
      <c r="G55" s="55">
        <v>0.0106</v>
      </c>
      <c r="H55" s="56">
        <v>0.07488500000000001</v>
      </c>
      <c r="I55" s="57"/>
      <c r="J55" s="398"/>
    </row>
    <row r="56" spans="1:10" ht="12.95" customHeight="1">
      <c r="A56" s="51" t="s">
        <v>555</v>
      </c>
      <c r="B56" s="52" t="s">
        <v>556</v>
      </c>
      <c r="C56" s="50" t="s">
        <v>557</v>
      </c>
      <c r="D56" s="50" t="s">
        <v>342</v>
      </c>
      <c r="E56" s="53">
        <v>1500000</v>
      </c>
      <c r="F56" s="54">
        <v>1477.61</v>
      </c>
      <c r="G56" s="55">
        <v>0.0102</v>
      </c>
      <c r="H56" s="56">
        <v>0.07485599999999999</v>
      </c>
      <c r="I56" s="57"/>
      <c r="J56" s="398"/>
    </row>
    <row r="57" spans="1:10" ht="12.95" customHeight="1">
      <c r="A57" s="51" t="s">
        <v>558</v>
      </c>
      <c r="B57" s="52" t="s">
        <v>559</v>
      </c>
      <c r="C57" s="50" t="s">
        <v>560</v>
      </c>
      <c r="D57" s="50" t="s">
        <v>342</v>
      </c>
      <c r="E57" s="53">
        <v>1500000</v>
      </c>
      <c r="F57" s="54">
        <v>1465.38</v>
      </c>
      <c r="G57" s="55">
        <v>0.0101</v>
      </c>
      <c r="H57" s="56">
        <v>0.074852</v>
      </c>
      <c r="I57" s="57"/>
      <c r="J57" s="398"/>
    </row>
    <row r="58" spans="1:10" ht="12.95" customHeight="1">
      <c r="A58" s="51" t="s">
        <v>561</v>
      </c>
      <c r="B58" s="52" t="s">
        <v>562</v>
      </c>
      <c r="C58" s="50" t="s">
        <v>563</v>
      </c>
      <c r="D58" s="50" t="s">
        <v>342</v>
      </c>
      <c r="E58" s="53">
        <v>1000000</v>
      </c>
      <c r="F58" s="54">
        <v>1059.29</v>
      </c>
      <c r="G58" s="55">
        <v>0.0073</v>
      </c>
      <c r="H58" s="56">
        <v>0.075263</v>
      </c>
      <c r="I58" s="57"/>
      <c r="J58" s="398"/>
    </row>
    <row r="59" spans="1:10" ht="12.95" customHeight="1">
      <c r="A59" s="51" t="s">
        <v>564</v>
      </c>
      <c r="B59" s="52" t="s">
        <v>565</v>
      </c>
      <c r="C59" s="50" t="s">
        <v>566</v>
      </c>
      <c r="D59" s="50" t="s">
        <v>342</v>
      </c>
      <c r="E59" s="53">
        <v>1000000</v>
      </c>
      <c r="F59" s="54">
        <v>1051.11</v>
      </c>
      <c r="G59" s="55">
        <v>0.0072</v>
      </c>
      <c r="H59" s="56">
        <v>0.074701</v>
      </c>
      <c r="I59" s="57"/>
      <c r="J59" s="398"/>
    </row>
    <row r="60" spans="1:10" ht="12.95" customHeight="1">
      <c r="A60" s="51" t="s">
        <v>567</v>
      </c>
      <c r="B60" s="52" t="s">
        <v>568</v>
      </c>
      <c r="C60" s="50" t="s">
        <v>569</v>
      </c>
      <c r="D60" s="50" t="s">
        <v>342</v>
      </c>
      <c r="E60" s="53">
        <v>1000000</v>
      </c>
      <c r="F60" s="54">
        <v>1048.21</v>
      </c>
      <c r="G60" s="55">
        <v>0.0072</v>
      </c>
      <c r="H60" s="56">
        <v>0.07524600000000001</v>
      </c>
      <c r="I60" s="57"/>
      <c r="J60" s="398"/>
    </row>
    <row r="61" spans="1:10" ht="12.95" customHeight="1">
      <c r="A61" s="51" t="s">
        <v>570</v>
      </c>
      <c r="B61" s="52" t="s">
        <v>571</v>
      </c>
      <c r="C61" s="50" t="s">
        <v>572</v>
      </c>
      <c r="D61" s="50" t="s">
        <v>342</v>
      </c>
      <c r="E61" s="53">
        <v>1000000</v>
      </c>
      <c r="F61" s="54">
        <v>1047.51</v>
      </c>
      <c r="G61" s="55">
        <v>0.0072</v>
      </c>
      <c r="H61" s="56">
        <v>0.07526</v>
      </c>
      <c r="I61" s="57"/>
      <c r="J61" s="398"/>
    </row>
    <row r="62" spans="1:10" ht="12.95" customHeight="1">
      <c r="A62" s="51" t="s">
        <v>573</v>
      </c>
      <c r="B62" s="52" t="s">
        <v>574</v>
      </c>
      <c r="C62" s="50" t="s">
        <v>575</v>
      </c>
      <c r="D62" s="50" t="s">
        <v>342</v>
      </c>
      <c r="E62" s="53">
        <v>1000000</v>
      </c>
      <c r="F62" s="54">
        <v>1045</v>
      </c>
      <c r="G62" s="55">
        <v>0.0072</v>
      </c>
      <c r="H62" s="56">
        <v>0.074909</v>
      </c>
      <c r="I62" s="57"/>
      <c r="J62" s="398"/>
    </row>
    <row r="63" spans="1:10" ht="12.95" customHeight="1">
      <c r="A63" s="51" t="s">
        <v>576</v>
      </c>
      <c r="B63" s="52" t="s">
        <v>577</v>
      </c>
      <c r="C63" s="50" t="s">
        <v>578</v>
      </c>
      <c r="D63" s="50" t="s">
        <v>342</v>
      </c>
      <c r="E63" s="53">
        <v>1000000</v>
      </c>
      <c r="F63" s="54">
        <v>1044.63</v>
      </c>
      <c r="G63" s="55">
        <v>0.0072</v>
      </c>
      <c r="H63" s="56">
        <v>0.07490999999999999</v>
      </c>
      <c r="I63" s="57"/>
      <c r="J63" s="398"/>
    </row>
    <row r="64" spans="1:10" ht="12.95" customHeight="1">
      <c r="A64" s="51" t="s">
        <v>579</v>
      </c>
      <c r="B64" s="52" t="s">
        <v>580</v>
      </c>
      <c r="C64" s="50" t="s">
        <v>581</v>
      </c>
      <c r="D64" s="50" t="s">
        <v>342</v>
      </c>
      <c r="E64" s="53">
        <v>1000000</v>
      </c>
      <c r="F64" s="54">
        <v>1041.68</v>
      </c>
      <c r="G64" s="55">
        <v>0.0072</v>
      </c>
      <c r="H64" s="56">
        <v>0.075202</v>
      </c>
      <c r="I64" s="57"/>
      <c r="J64" s="398"/>
    </row>
    <row r="65" spans="1:10" ht="12.95" customHeight="1">
      <c r="A65" s="51" t="s">
        <v>582</v>
      </c>
      <c r="B65" s="52" t="s">
        <v>583</v>
      </c>
      <c r="C65" s="50" t="s">
        <v>584</v>
      </c>
      <c r="D65" s="50" t="s">
        <v>342</v>
      </c>
      <c r="E65" s="53">
        <v>1000000</v>
      </c>
      <c r="F65" s="54">
        <v>1033.17</v>
      </c>
      <c r="G65" s="55">
        <v>0.0071</v>
      </c>
      <c r="H65" s="56">
        <v>0.07507</v>
      </c>
      <c r="I65" s="57"/>
      <c r="J65" s="398"/>
    </row>
    <row r="66" spans="1:10" ht="12.95" customHeight="1">
      <c r="A66" s="51" t="s">
        <v>585</v>
      </c>
      <c r="B66" s="52" t="s">
        <v>586</v>
      </c>
      <c r="C66" s="50" t="s">
        <v>587</v>
      </c>
      <c r="D66" s="50" t="s">
        <v>342</v>
      </c>
      <c r="E66" s="53">
        <v>1000000</v>
      </c>
      <c r="F66" s="54">
        <v>1033.12</v>
      </c>
      <c r="G66" s="55">
        <v>0.0071</v>
      </c>
      <c r="H66" s="56">
        <v>0.0747</v>
      </c>
      <c r="I66" s="57"/>
      <c r="J66" s="398"/>
    </row>
    <row r="67" spans="1:10" ht="12.95" customHeight="1">
      <c r="A67" s="51" t="s">
        <v>588</v>
      </c>
      <c r="B67" s="52" t="s">
        <v>589</v>
      </c>
      <c r="C67" s="50" t="s">
        <v>590</v>
      </c>
      <c r="D67" s="50" t="s">
        <v>342</v>
      </c>
      <c r="E67" s="53">
        <v>1000000</v>
      </c>
      <c r="F67" s="54">
        <v>1029.32</v>
      </c>
      <c r="G67" s="55">
        <v>0.0071</v>
      </c>
      <c r="H67" s="56">
        <v>0.075374</v>
      </c>
      <c r="I67" s="57"/>
      <c r="J67" s="398"/>
    </row>
    <row r="68" spans="1:10" ht="12.95" customHeight="1">
      <c r="A68" s="51" t="s">
        <v>591</v>
      </c>
      <c r="B68" s="52" t="s">
        <v>592</v>
      </c>
      <c r="C68" s="50" t="s">
        <v>593</v>
      </c>
      <c r="D68" s="50" t="s">
        <v>342</v>
      </c>
      <c r="E68" s="53">
        <v>1000000</v>
      </c>
      <c r="F68" s="54">
        <v>1024.4</v>
      </c>
      <c r="G68" s="55">
        <v>0.007</v>
      </c>
      <c r="H68" s="56">
        <v>0.075062</v>
      </c>
      <c r="I68" s="57"/>
      <c r="J68" s="398"/>
    </row>
    <row r="69" spans="1:10" ht="12.95" customHeight="1">
      <c r="A69" s="51" t="s">
        <v>594</v>
      </c>
      <c r="B69" s="52" t="s">
        <v>595</v>
      </c>
      <c r="C69" s="50" t="s">
        <v>596</v>
      </c>
      <c r="D69" s="50" t="s">
        <v>342</v>
      </c>
      <c r="E69" s="53">
        <v>1000000</v>
      </c>
      <c r="F69" s="54">
        <v>1013.67</v>
      </c>
      <c r="G69" s="55">
        <v>0.007</v>
      </c>
      <c r="H69" s="56">
        <v>0.075058</v>
      </c>
      <c r="I69" s="57"/>
      <c r="J69" s="398"/>
    </row>
    <row r="70" spans="1:10" ht="12.95" customHeight="1">
      <c r="A70" s="51" t="s">
        <v>597</v>
      </c>
      <c r="B70" s="52" t="s">
        <v>598</v>
      </c>
      <c r="C70" s="50" t="s">
        <v>599</v>
      </c>
      <c r="D70" s="50" t="s">
        <v>342</v>
      </c>
      <c r="E70" s="53">
        <v>1000000</v>
      </c>
      <c r="F70" s="54">
        <v>1012.17</v>
      </c>
      <c r="G70" s="55">
        <v>0.007</v>
      </c>
      <c r="H70" s="56">
        <v>0.075014</v>
      </c>
      <c r="I70" s="57"/>
      <c r="J70" s="398"/>
    </row>
    <row r="71" spans="1:10" ht="12.95" customHeight="1">
      <c r="A71" s="51" t="s">
        <v>600</v>
      </c>
      <c r="B71" s="52" t="s">
        <v>823</v>
      </c>
      <c r="C71" s="50" t="s">
        <v>601</v>
      </c>
      <c r="D71" s="50" t="s">
        <v>520</v>
      </c>
      <c r="E71" s="53">
        <v>80</v>
      </c>
      <c r="F71" s="54">
        <v>1011.35</v>
      </c>
      <c r="G71" s="55">
        <v>0.007</v>
      </c>
      <c r="H71" s="56">
        <v>0.07285</v>
      </c>
      <c r="I71" s="57"/>
      <c r="J71" s="398"/>
    </row>
    <row r="72" spans="1:10" ht="12.95" customHeight="1">
      <c r="A72" s="51" t="s">
        <v>602</v>
      </c>
      <c r="B72" s="52" t="s">
        <v>603</v>
      </c>
      <c r="C72" s="50" t="s">
        <v>604</v>
      </c>
      <c r="D72" s="50" t="s">
        <v>342</v>
      </c>
      <c r="E72" s="53">
        <v>1000000</v>
      </c>
      <c r="F72" s="54">
        <v>1004.98</v>
      </c>
      <c r="G72" s="55">
        <v>0.0069</v>
      </c>
      <c r="H72" s="56">
        <v>0.075063</v>
      </c>
      <c r="I72" s="57"/>
      <c r="J72" s="398"/>
    </row>
    <row r="73" spans="1:10" ht="12.95" customHeight="1">
      <c r="A73" s="51" t="s">
        <v>605</v>
      </c>
      <c r="B73" s="52" t="s">
        <v>606</v>
      </c>
      <c r="C73" s="50" t="s">
        <v>607</v>
      </c>
      <c r="D73" s="50" t="s">
        <v>342</v>
      </c>
      <c r="E73" s="53">
        <v>1000000</v>
      </c>
      <c r="F73" s="54">
        <v>1001.7</v>
      </c>
      <c r="G73" s="55">
        <v>0.0069</v>
      </c>
      <c r="H73" s="56">
        <v>0.07511</v>
      </c>
      <c r="I73" s="57"/>
      <c r="J73" s="398"/>
    </row>
    <row r="74" spans="1:10" ht="12.95" customHeight="1">
      <c r="A74" s="51" t="s">
        <v>608</v>
      </c>
      <c r="B74" s="52" t="s">
        <v>609</v>
      </c>
      <c r="C74" s="50" t="s">
        <v>610</v>
      </c>
      <c r="D74" s="50" t="s">
        <v>342</v>
      </c>
      <c r="E74" s="53">
        <v>1000000</v>
      </c>
      <c r="F74" s="54">
        <v>992.49</v>
      </c>
      <c r="G74" s="55">
        <v>0.0068</v>
      </c>
      <c r="H74" s="56">
        <v>0.074545</v>
      </c>
      <c r="I74" s="57"/>
      <c r="J74" s="398"/>
    </row>
    <row r="75" spans="1:10" ht="12.95" customHeight="1">
      <c r="A75" s="51" t="s">
        <v>611</v>
      </c>
      <c r="B75" s="52" t="s">
        <v>612</v>
      </c>
      <c r="C75" s="50" t="s">
        <v>613</v>
      </c>
      <c r="D75" s="50" t="s">
        <v>342</v>
      </c>
      <c r="E75" s="53">
        <v>1000000</v>
      </c>
      <c r="F75" s="54">
        <v>977.76</v>
      </c>
      <c r="G75" s="55">
        <v>0.0067</v>
      </c>
      <c r="H75" s="56">
        <v>0.074907</v>
      </c>
      <c r="I75" s="57"/>
      <c r="J75" s="398"/>
    </row>
    <row r="76" spans="1:10" ht="12.95" customHeight="1">
      <c r="A76" s="51" t="s">
        <v>614</v>
      </c>
      <c r="B76" s="52" t="s">
        <v>615</v>
      </c>
      <c r="C76" s="50" t="s">
        <v>616</v>
      </c>
      <c r="D76" s="50" t="s">
        <v>342</v>
      </c>
      <c r="E76" s="53">
        <v>1000000</v>
      </c>
      <c r="F76" s="54">
        <v>963.06</v>
      </c>
      <c r="G76" s="55">
        <v>0.0066</v>
      </c>
      <c r="H76" s="56">
        <v>0.074502</v>
      </c>
      <c r="I76" s="57"/>
      <c r="J76" s="398"/>
    </row>
    <row r="77" spans="1:10" ht="12.95" customHeight="1">
      <c r="A77" s="51" t="s">
        <v>617</v>
      </c>
      <c r="B77" s="52" t="s">
        <v>618</v>
      </c>
      <c r="C77" s="50" t="s">
        <v>619</v>
      </c>
      <c r="D77" s="50" t="s">
        <v>342</v>
      </c>
      <c r="E77" s="53">
        <v>500000</v>
      </c>
      <c r="F77" s="54">
        <v>530.94</v>
      </c>
      <c r="G77" s="55">
        <v>0.0037</v>
      </c>
      <c r="H77" s="56">
        <v>0.07516600000000001</v>
      </c>
      <c r="I77" s="57"/>
      <c r="J77" s="398"/>
    </row>
    <row r="78" spans="1:10" ht="12.95" customHeight="1">
      <c r="A78" s="51" t="s">
        <v>620</v>
      </c>
      <c r="B78" s="52" t="s">
        <v>621</v>
      </c>
      <c r="C78" s="50" t="s">
        <v>622</v>
      </c>
      <c r="D78" s="50" t="s">
        <v>342</v>
      </c>
      <c r="E78" s="53">
        <v>500000</v>
      </c>
      <c r="F78" s="54">
        <v>529.5</v>
      </c>
      <c r="G78" s="55">
        <v>0.0036</v>
      </c>
      <c r="H78" s="56">
        <v>0.074909</v>
      </c>
      <c r="I78" s="57"/>
      <c r="J78" s="398"/>
    </row>
    <row r="79" spans="1:10" ht="12.95" customHeight="1">
      <c r="A79" s="51" t="s">
        <v>623</v>
      </c>
      <c r="B79" s="52" t="s">
        <v>624</v>
      </c>
      <c r="C79" s="50" t="s">
        <v>625</v>
      </c>
      <c r="D79" s="50" t="s">
        <v>342</v>
      </c>
      <c r="E79" s="53">
        <v>500000</v>
      </c>
      <c r="F79" s="54">
        <v>529.04</v>
      </c>
      <c r="G79" s="55">
        <v>0.0036</v>
      </c>
      <c r="H79" s="56">
        <v>0.074701</v>
      </c>
      <c r="I79" s="57"/>
      <c r="J79" s="398"/>
    </row>
    <row r="80" spans="1:10" ht="12.95" customHeight="1">
      <c r="A80" s="51" t="s">
        <v>626</v>
      </c>
      <c r="B80" s="52" t="s">
        <v>627</v>
      </c>
      <c r="C80" s="50" t="s">
        <v>628</v>
      </c>
      <c r="D80" s="50" t="s">
        <v>342</v>
      </c>
      <c r="E80" s="53">
        <v>500000</v>
      </c>
      <c r="F80" s="54">
        <v>527.15</v>
      </c>
      <c r="G80" s="55">
        <v>0.0036</v>
      </c>
      <c r="H80" s="56">
        <v>0.07516600000000001</v>
      </c>
      <c r="I80" s="57"/>
      <c r="J80" s="398"/>
    </row>
    <row r="81" spans="1:10" ht="12.95" customHeight="1">
      <c r="A81" s="51" t="s">
        <v>629</v>
      </c>
      <c r="B81" s="52" t="s">
        <v>630</v>
      </c>
      <c r="C81" s="50" t="s">
        <v>631</v>
      </c>
      <c r="D81" s="50" t="s">
        <v>342</v>
      </c>
      <c r="E81" s="53">
        <v>500000</v>
      </c>
      <c r="F81" s="54">
        <v>526.78</v>
      </c>
      <c r="G81" s="55">
        <v>0.0036</v>
      </c>
      <c r="H81" s="56">
        <v>0.07516600000000001</v>
      </c>
      <c r="I81" s="57"/>
      <c r="J81" s="398"/>
    </row>
    <row r="82" spans="1:10" ht="12.95" customHeight="1">
      <c r="A82" s="51" t="s">
        <v>632</v>
      </c>
      <c r="B82" s="52" t="s">
        <v>633</v>
      </c>
      <c r="C82" s="50" t="s">
        <v>634</v>
      </c>
      <c r="D82" s="50" t="s">
        <v>342</v>
      </c>
      <c r="E82" s="53">
        <v>500000</v>
      </c>
      <c r="F82" s="54">
        <v>526.38</v>
      </c>
      <c r="G82" s="55">
        <v>0.0036</v>
      </c>
      <c r="H82" s="56">
        <v>0.07516600000000001</v>
      </c>
      <c r="I82" s="57"/>
      <c r="J82" s="398"/>
    </row>
    <row r="83" spans="1:10" ht="12.95" customHeight="1">
      <c r="A83" s="51" t="s">
        <v>635</v>
      </c>
      <c r="B83" s="52" t="s">
        <v>636</v>
      </c>
      <c r="C83" s="50" t="s">
        <v>637</v>
      </c>
      <c r="D83" s="50" t="s">
        <v>342</v>
      </c>
      <c r="E83" s="53">
        <v>500000</v>
      </c>
      <c r="F83" s="54">
        <v>526.12</v>
      </c>
      <c r="G83" s="55">
        <v>0.0036</v>
      </c>
      <c r="H83" s="56">
        <v>0.074701</v>
      </c>
      <c r="I83" s="57"/>
      <c r="J83" s="398"/>
    </row>
    <row r="84" spans="1:10" ht="12.95" customHeight="1">
      <c r="A84" s="51" t="s">
        <v>638</v>
      </c>
      <c r="B84" s="52" t="s">
        <v>639</v>
      </c>
      <c r="C84" s="50" t="s">
        <v>640</v>
      </c>
      <c r="D84" s="50" t="s">
        <v>342</v>
      </c>
      <c r="E84" s="53">
        <v>500000</v>
      </c>
      <c r="F84" s="54">
        <v>525.11</v>
      </c>
      <c r="G84" s="55">
        <v>0.0036</v>
      </c>
      <c r="H84" s="56">
        <v>0.074813</v>
      </c>
      <c r="I84" s="57"/>
      <c r="J84" s="398"/>
    </row>
    <row r="85" spans="1:10" ht="12.95" customHeight="1">
      <c r="A85" s="51" t="s">
        <v>641</v>
      </c>
      <c r="B85" s="52" t="s">
        <v>642</v>
      </c>
      <c r="C85" s="50" t="s">
        <v>643</v>
      </c>
      <c r="D85" s="50" t="s">
        <v>342</v>
      </c>
      <c r="E85" s="53">
        <v>500000</v>
      </c>
      <c r="F85" s="54">
        <v>523.73</v>
      </c>
      <c r="G85" s="55">
        <v>0.0036</v>
      </c>
      <c r="H85" s="56">
        <v>0.07524600000000001</v>
      </c>
      <c r="I85" s="57"/>
      <c r="J85" s="398"/>
    </row>
    <row r="86" spans="1:10" ht="12.95" customHeight="1">
      <c r="A86" s="51" t="s">
        <v>644</v>
      </c>
      <c r="B86" s="52" t="s">
        <v>645</v>
      </c>
      <c r="C86" s="50" t="s">
        <v>646</v>
      </c>
      <c r="D86" s="50" t="s">
        <v>342</v>
      </c>
      <c r="E86" s="53">
        <v>500000</v>
      </c>
      <c r="F86" s="54">
        <v>523.5</v>
      </c>
      <c r="G86" s="55">
        <v>0.0036</v>
      </c>
      <c r="H86" s="56">
        <v>0.07507</v>
      </c>
      <c r="I86" s="57"/>
      <c r="J86" s="398"/>
    </row>
    <row r="87" spans="1:10" ht="12.95" customHeight="1">
      <c r="A87" s="51" t="s">
        <v>647</v>
      </c>
      <c r="B87" s="52" t="s">
        <v>648</v>
      </c>
      <c r="C87" s="50" t="s">
        <v>649</v>
      </c>
      <c r="D87" s="50" t="s">
        <v>342</v>
      </c>
      <c r="E87" s="53">
        <v>500000</v>
      </c>
      <c r="F87" s="54">
        <v>522.87</v>
      </c>
      <c r="G87" s="55">
        <v>0.0036</v>
      </c>
      <c r="H87" s="56">
        <v>0.07524600000000001</v>
      </c>
      <c r="I87" s="57"/>
      <c r="J87" s="398"/>
    </row>
    <row r="88" spans="1:10" ht="12.95" customHeight="1">
      <c r="A88" s="51" t="s">
        <v>650</v>
      </c>
      <c r="B88" s="52" t="s">
        <v>651</v>
      </c>
      <c r="C88" s="50" t="s">
        <v>652</v>
      </c>
      <c r="D88" s="50" t="s">
        <v>342</v>
      </c>
      <c r="E88" s="53">
        <v>500000</v>
      </c>
      <c r="F88" s="54">
        <v>521.78</v>
      </c>
      <c r="G88" s="55">
        <v>0.0036</v>
      </c>
      <c r="H88" s="56">
        <v>0.07516300000000001</v>
      </c>
      <c r="I88" s="57"/>
      <c r="J88" s="398"/>
    </row>
    <row r="89" spans="1:10" ht="12.95" customHeight="1">
      <c r="A89" s="51" t="s">
        <v>653</v>
      </c>
      <c r="B89" s="52" t="s">
        <v>654</v>
      </c>
      <c r="C89" s="50" t="s">
        <v>655</v>
      </c>
      <c r="D89" s="50" t="s">
        <v>342</v>
      </c>
      <c r="E89" s="53">
        <v>500000</v>
      </c>
      <c r="F89" s="54">
        <v>521.58</v>
      </c>
      <c r="G89" s="55">
        <v>0.0036</v>
      </c>
      <c r="H89" s="56">
        <v>0.07698100000000001</v>
      </c>
      <c r="I89" s="57"/>
      <c r="J89" s="398"/>
    </row>
    <row r="90" spans="1:10" ht="12.95" customHeight="1">
      <c r="A90" s="51" t="s">
        <v>656</v>
      </c>
      <c r="B90" s="52" t="s">
        <v>657</v>
      </c>
      <c r="C90" s="50" t="s">
        <v>658</v>
      </c>
      <c r="D90" s="50" t="s">
        <v>342</v>
      </c>
      <c r="E90" s="53">
        <v>500000</v>
      </c>
      <c r="F90" s="54">
        <v>521.18</v>
      </c>
      <c r="G90" s="55">
        <v>0.0036</v>
      </c>
      <c r="H90" s="56">
        <v>0.075013</v>
      </c>
      <c r="I90" s="57"/>
      <c r="J90" s="398"/>
    </row>
    <row r="91" spans="1:10" ht="12.95" customHeight="1">
      <c r="A91" s="51" t="s">
        <v>659</v>
      </c>
      <c r="B91" s="52" t="s">
        <v>660</v>
      </c>
      <c r="C91" s="50" t="s">
        <v>661</v>
      </c>
      <c r="D91" s="50" t="s">
        <v>342</v>
      </c>
      <c r="E91" s="53">
        <v>500000</v>
      </c>
      <c r="F91" s="54">
        <v>520.87</v>
      </c>
      <c r="G91" s="55">
        <v>0.0036</v>
      </c>
      <c r="H91" s="56">
        <v>0.07516600000000001</v>
      </c>
      <c r="I91" s="57"/>
      <c r="J91" s="398"/>
    </row>
    <row r="92" spans="1:10" ht="12.95" customHeight="1">
      <c r="A92" s="51" t="s">
        <v>662</v>
      </c>
      <c r="B92" s="52" t="s">
        <v>663</v>
      </c>
      <c r="C92" s="50" t="s">
        <v>664</v>
      </c>
      <c r="D92" s="50" t="s">
        <v>342</v>
      </c>
      <c r="E92" s="53">
        <v>500000</v>
      </c>
      <c r="F92" s="54">
        <v>520.67</v>
      </c>
      <c r="G92" s="55">
        <v>0.0036</v>
      </c>
      <c r="H92" s="56">
        <v>0.075029</v>
      </c>
      <c r="I92" s="57"/>
      <c r="J92" s="398"/>
    </row>
    <row r="93" spans="1:10" ht="12.95" customHeight="1">
      <c r="A93" s="51" t="s">
        <v>665</v>
      </c>
      <c r="B93" s="52" t="s">
        <v>666</v>
      </c>
      <c r="C93" s="50" t="s">
        <v>667</v>
      </c>
      <c r="D93" s="50" t="s">
        <v>342</v>
      </c>
      <c r="E93" s="53">
        <v>500000</v>
      </c>
      <c r="F93" s="54">
        <v>520.67</v>
      </c>
      <c r="G93" s="55">
        <v>0.0036</v>
      </c>
      <c r="H93" s="56">
        <v>0.075013</v>
      </c>
      <c r="I93" s="57"/>
      <c r="J93" s="398"/>
    </row>
    <row r="94" spans="1:10" ht="12.95" customHeight="1">
      <c r="A94" s="51" t="s">
        <v>668</v>
      </c>
      <c r="B94" s="52" t="s">
        <v>669</v>
      </c>
      <c r="C94" s="50" t="s">
        <v>670</v>
      </c>
      <c r="D94" s="50" t="s">
        <v>342</v>
      </c>
      <c r="E94" s="53">
        <v>500000</v>
      </c>
      <c r="F94" s="54">
        <v>520.08</v>
      </c>
      <c r="G94" s="55">
        <v>0.0036</v>
      </c>
      <c r="H94" s="56">
        <v>0.075575</v>
      </c>
      <c r="I94" s="57"/>
      <c r="J94" s="398"/>
    </row>
    <row r="95" spans="1:10" ht="12.95" customHeight="1">
      <c r="A95" s="51" t="s">
        <v>671</v>
      </c>
      <c r="B95" s="52" t="s">
        <v>672</v>
      </c>
      <c r="C95" s="50" t="s">
        <v>673</v>
      </c>
      <c r="D95" s="50" t="s">
        <v>342</v>
      </c>
      <c r="E95" s="53">
        <v>500000</v>
      </c>
      <c r="F95" s="54">
        <v>519.61</v>
      </c>
      <c r="G95" s="55">
        <v>0.0036</v>
      </c>
      <c r="H95" s="56">
        <v>0.075058</v>
      </c>
      <c r="I95" s="57"/>
      <c r="J95" s="398"/>
    </row>
    <row r="96" spans="1:10" ht="12.95" customHeight="1">
      <c r="A96" s="51" t="s">
        <v>674</v>
      </c>
      <c r="B96" s="52" t="s">
        <v>675</v>
      </c>
      <c r="C96" s="50" t="s">
        <v>676</v>
      </c>
      <c r="D96" s="50" t="s">
        <v>342</v>
      </c>
      <c r="E96" s="53">
        <v>500000</v>
      </c>
      <c r="F96" s="54">
        <v>518.49</v>
      </c>
      <c r="G96" s="55">
        <v>0.0036</v>
      </c>
      <c r="H96" s="56">
        <v>0.074701</v>
      </c>
      <c r="I96" s="57"/>
      <c r="J96" s="398"/>
    </row>
    <row r="97" spans="1:10" ht="12.95" customHeight="1">
      <c r="A97" s="51" t="s">
        <v>677</v>
      </c>
      <c r="B97" s="52" t="s">
        <v>678</v>
      </c>
      <c r="C97" s="50" t="s">
        <v>679</v>
      </c>
      <c r="D97" s="50" t="s">
        <v>342</v>
      </c>
      <c r="E97" s="53">
        <v>500000</v>
      </c>
      <c r="F97" s="54">
        <v>518.23</v>
      </c>
      <c r="G97" s="55">
        <v>0.0036</v>
      </c>
      <c r="H97" s="56">
        <v>0.07489499999999999</v>
      </c>
      <c r="I97" s="57"/>
      <c r="J97" s="398"/>
    </row>
    <row r="98" spans="1:10" ht="12.95" customHeight="1">
      <c r="A98" s="51" t="s">
        <v>680</v>
      </c>
      <c r="B98" s="52" t="s">
        <v>681</v>
      </c>
      <c r="C98" s="50" t="s">
        <v>682</v>
      </c>
      <c r="D98" s="50" t="s">
        <v>342</v>
      </c>
      <c r="E98" s="53">
        <v>500000</v>
      </c>
      <c r="F98" s="54">
        <v>518.09</v>
      </c>
      <c r="G98" s="55">
        <v>0.0036</v>
      </c>
      <c r="H98" s="56">
        <v>0.075312</v>
      </c>
      <c r="I98" s="57"/>
      <c r="J98" s="398"/>
    </row>
    <row r="99" spans="1:10" ht="12.95" customHeight="1">
      <c r="A99" s="51" t="s">
        <v>683</v>
      </c>
      <c r="B99" s="52" t="s">
        <v>684</v>
      </c>
      <c r="C99" s="50" t="s">
        <v>685</v>
      </c>
      <c r="D99" s="50" t="s">
        <v>342</v>
      </c>
      <c r="E99" s="53">
        <v>500000</v>
      </c>
      <c r="F99" s="54">
        <v>517.59</v>
      </c>
      <c r="G99" s="55">
        <v>0.0036</v>
      </c>
      <c r="H99" s="56">
        <v>0.075623</v>
      </c>
      <c r="I99" s="57"/>
      <c r="J99" s="398"/>
    </row>
    <row r="100" spans="1:10" ht="12.95" customHeight="1">
      <c r="A100" s="51" t="s">
        <v>686</v>
      </c>
      <c r="B100" s="52" t="s">
        <v>687</v>
      </c>
      <c r="C100" s="50" t="s">
        <v>688</v>
      </c>
      <c r="D100" s="50" t="s">
        <v>342</v>
      </c>
      <c r="E100" s="53">
        <v>500000</v>
      </c>
      <c r="F100" s="54">
        <v>516.78</v>
      </c>
      <c r="G100" s="55">
        <v>0.0036</v>
      </c>
      <c r="H100" s="56">
        <v>0.074597</v>
      </c>
      <c r="I100" s="57"/>
      <c r="J100" s="398"/>
    </row>
    <row r="101" spans="1:10" ht="12.95" customHeight="1">
      <c r="A101" s="51" t="s">
        <v>689</v>
      </c>
      <c r="B101" s="52" t="s">
        <v>690</v>
      </c>
      <c r="C101" s="50" t="s">
        <v>691</v>
      </c>
      <c r="D101" s="50" t="s">
        <v>342</v>
      </c>
      <c r="E101" s="53">
        <v>500000</v>
      </c>
      <c r="F101" s="54">
        <v>516.17</v>
      </c>
      <c r="G101" s="55">
        <v>0.0036</v>
      </c>
      <c r="H101" s="56">
        <v>0.075181</v>
      </c>
      <c r="I101" s="57"/>
      <c r="J101" s="398"/>
    </row>
    <row r="102" spans="1:10" ht="12.95" customHeight="1">
      <c r="A102" s="51" t="s">
        <v>692</v>
      </c>
      <c r="B102" s="52" t="s">
        <v>693</v>
      </c>
      <c r="C102" s="50" t="s">
        <v>694</v>
      </c>
      <c r="D102" s="50" t="s">
        <v>342</v>
      </c>
      <c r="E102" s="53">
        <v>500000</v>
      </c>
      <c r="F102" s="54">
        <v>514.73</v>
      </c>
      <c r="G102" s="55">
        <v>0.0035</v>
      </c>
      <c r="H102" s="56">
        <v>0.075137</v>
      </c>
      <c r="I102" s="57"/>
      <c r="J102" s="398"/>
    </row>
    <row r="103" spans="1:10" ht="12.95" customHeight="1">
      <c r="A103" s="51" t="s">
        <v>695</v>
      </c>
      <c r="B103" s="52" t="s">
        <v>696</v>
      </c>
      <c r="C103" s="50" t="s">
        <v>697</v>
      </c>
      <c r="D103" s="50" t="s">
        <v>342</v>
      </c>
      <c r="E103" s="53">
        <v>500000</v>
      </c>
      <c r="F103" s="54">
        <v>514.17</v>
      </c>
      <c r="G103" s="55">
        <v>0.0035</v>
      </c>
      <c r="H103" s="56">
        <v>0.075016</v>
      </c>
      <c r="I103" s="57"/>
      <c r="J103" s="398"/>
    </row>
    <row r="104" spans="1:10" ht="12.95" customHeight="1">
      <c r="A104" s="51" t="s">
        <v>698</v>
      </c>
      <c r="B104" s="52" t="s">
        <v>699</v>
      </c>
      <c r="C104" s="50" t="s">
        <v>700</v>
      </c>
      <c r="D104" s="50" t="s">
        <v>342</v>
      </c>
      <c r="E104" s="53">
        <v>500000</v>
      </c>
      <c r="F104" s="54">
        <v>513.98</v>
      </c>
      <c r="G104" s="55">
        <v>0.0035</v>
      </c>
      <c r="H104" s="56">
        <v>0.074782</v>
      </c>
      <c r="I104" s="57"/>
      <c r="J104" s="398"/>
    </row>
    <row r="105" spans="1:10" ht="12.95" customHeight="1">
      <c r="A105" s="51" t="s">
        <v>701</v>
      </c>
      <c r="B105" s="52" t="s">
        <v>702</v>
      </c>
      <c r="C105" s="50" t="s">
        <v>703</v>
      </c>
      <c r="D105" s="50" t="s">
        <v>342</v>
      </c>
      <c r="E105" s="53">
        <v>500000</v>
      </c>
      <c r="F105" s="54">
        <v>513.52</v>
      </c>
      <c r="G105" s="55">
        <v>0.0035</v>
      </c>
      <c r="H105" s="56">
        <v>0.075374</v>
      </c>
      <c r="I105" s="57"/>
      <c r="J105" s="398"/>
    </row>
    <row r="106" spans="1:10" ht="12.95" customHeight="1">
      <c r="A106" s="51" t="s">
        <v>704</v>
      </c>
      <c r="B106" s="52" t="s">
        <v>705</v>
      </c>
      <c r="C106" s="50" t="s">
        <v>706</v>
      </c>
      <c r="D106" s="50" t="s">
        <v>342</v>
      </c>
      <c r="E106" s="53">
        <v>500000</v>
      </c>
      <c r="F106" s="54">
        <v>512.5</v>
      </c>
      <c r="G106" s="55">
        <v>0.0035</v>
      </c>
      <c r="H106" s="56">
        <v>0.074806</v>
      </c>
      <c r="I106" s="57"/>
      <c r="J106" s="398"/>
    </row>
    <row r="107" spans="1:10" ht="12.95" customHeight="1">
      <c r="A107" s="51" t="s">
        <v>707</v>
      </c>
      <c r="B107" s="52" t="s">
        <v>708</v>
      </c>
      <c r="C107" s="50" t="s">
        <v>709</v>
      </c>
      <c r="D107" s="50" t="s">
        <v>342</v>
      </c>
      <c r="E107" s="53">
        <v>500000</v>
      </c>
      <c r="F107" s="54">
        <v>512.11</v>
      </c>
      <c r="G107" s="55">
        <v>0.0035</v>
      </c>
      <c r="H107" s="56">
        <v>0.075014</v>
      </c>
      <c r="I107" s="57"/>
      <c r="J107" s="398"/>
    </row>
    <row r="108" spans="1:10" ht="12.95" customHeight="1">
      <c r="A108" s="51" t="s">
        <v>710</v>
      </c>
      <c r="B108" s="52" t="s">
        <v>711</v>
      </c>
      <c r="C108" s="50" t="s">
        <v>712</v>
      </c>
      <c r="D108" s="50" t="s">
        <v>342</v>
      </c>
      <c r="E108" s="53">
        <v>500000</v>
      </c>
      <c r="F108" s="54">
        <v>511.74</v>
      </c>
      <c r="G108" s="55">
        <v>0.0035</v>
      </c>
      <c r="H108" s="56">
        <v>0.075117</v>
      </c>
      <c r="I108" s="57"/>
      <c r="J108" s="398"/>
    </row>
    <row r="109" spans="1:10" ht="12.95" customHeight="1">
      <c r="A109" s="51" t="s">
        <v>713</v>
      </c>
      <c r="B109" s="52" t="s">
        <v>714</v>
      </c>
      <c r="C109" s="50" t="s">
        <v>715</v>
      </c>
      <c r="D109" s="50" t="s">
        <v>342</v>
      </c>
      <c r="E109" s="53">
        <v>500000</v>
      </c>
      <c r="F109" s="54">
        <v>510.83</v>
      </c>
      <c r="G109" s="55">
        <v>0.0035</v>
      </c>
      <c r="H109" s="56">
        <v>0.074182</v>
      </c>
      <c r="I109" s="57"/>
      <c r="J109" s="398"/>
    </row>
    <row r="110" spans="1:10" ht="12.95" customHeight="1">
      <c r="A110" s="51" t="s">
        <v>716</v>
      </c>
      <c r="B110" s="52" t="s">
        <v>717</v>
      </c>
      <c r="C110" s="50" t="s">
        <v>718</v>
      </c>
      <c r="D110" s="50" t="s">
        <v>342</v>
      </c>
      <c r="E110" s="53">
        <v>500000</v>
      </c>
      <c r="F110" s="54">
        <v>508.02</v>
      </c>
      <c r="G110" s="55">
        <v>0.0035</v>
      </c>
      <c r="H110" s="56">
        <v>0.075266</v>
      </c>
      <c r="I110" s="57"/>
      <c r="J110" s="398"/>
    </row>
    <row r="111" spans="1:10" ht="12.95" customHeight="1">
      <c r="A111" s="51" t="s">
        <v>719</v>
      </c>
      <c r="B111" s="52" t="s">
        <v>720</v>
      </c>
      <c r="C111" s="50" t="s">
        <v>721</v>
      </c>
      <c r="D111" s="50" t="s">
        <v>342</v>
      </c>
      <c r="E111" s="53">
        <v>500000</v>
      </c>
      <c r="F111" s="54">
        <v>507.94</v>
      </c>
      <c r="G111" s="55">
        <v>0.0035</v>
      </c>
      <c r="H111" s="56">
        <v>0.074855</v>
      </c>
      <c r="I111" s="57"/>
      <c r="J111" s="398"/>
    </row>
    <row r="112" spans="1:10" ht="12.95" customHeight="1">
      <c r="A112" s="51" t="s">
        <v>722</v>
      </c>
      <c r="B112" s="52" t="s">
        <v>723</v>
      </c>
      <c r="C112" s="50" t="s">
        <v>724</v>
      </c>
      <c r="D112" s="50" t="s">
        <v>342</v>
      </c>
      <c r="E112" s="53">
        <v>500000</v>
      </c>
      <c r="F112" s="54">
        <v>505.99</v>
      </c>
      <c r="G112" s="55">
        <v>0.0035</v>
      </c>
      <c r="H112" s="56">
        <v>0.07487</v>
      </c>
      <c r="I112" s="57"/>
      <c r="J112" s="398"/>
    </row>
    <row r="113" spans="1:10" ht="12.95" customHeight="1">
      <c r="A113" s="51" t="s">
        <v>725</v>
      </c>
      <c r="B113" s="52" t="s">
        <v>726</v>
      </c>
      <c r="C113" s="50" t="s">
        <v>727</v>
      </c>
      <c r="D113" s="50" t="s">
        <v>342</v>
      </c>
      <c r="E113" s="53">
        <v>500000</v>
      </c>
      <c r="F113" s="54">
        <v>504.26</v>
      </c>
      <c r="G113" s="55">
        <v>0.0035</v>
      </c>
      <c r="H113" s="56">
        <v>0.07484</v>
      </c>
      <c r="I113" s="57"/>
      <c r="J113" s="398"/>
    </row>
    <row r="114" spans="1:10" ht="12.95" customHeight="1">
      <c r="A114" s="51" t="s">
        <v>728</v>
      </c>
      <c r="B114" s="52" t="s">
        <v>729</v>
      </c>
      <c r="C114" s="50" t="s">
        <v>730</v>
      </c>
      <c r="D114" s="50" t="s">
        <v>342</v>
      </c>
      <c r="E114" s="53">
        <v>500000</v>
      </c>
      <c r="F114" s="54">
        <v>498.1</v>
      </c>
      <c r="G114" s="55">
        <v>0.0034</v>
      </c>
      <c r="H114" s="56">
        <v>0.075364</v>
      </c>
      <c r="I114" s="57"/>
      <c r="J114" s="398"/>
    </row>
    <row r="115" spans="1:10" ht="12.95" customHeight="1">
      <c r="A115" s="51" t="s">
        <v>731</v>
      </c>
      <c r="B115" s="52" t="s">
        <v>732</v>
      </c>
      <c r="C115" s="50" t="s">
        <v>733</v>
      </c>
      <c r="D115" s="50" t="s">
        <v>342</v>
      </c>
      <c r="E115" s="53">
        <v>500000</v>
      </c>
      <c r="F115" s="54">
        <v>497.18</v>
      </c>
      <c r="G115" s="55">
        <v>0.0034</v>
      </c>
      <c r="H115" s="56">
        <v>0.074945</v>
      </c>
      <c r="I115" s="57"/>
      <c r="J115" s="398"/>
    </row>
    <row r="116" spans="1:10" ht="12.95" customHeight="1">
      <c r="A116" s="51" t="s">
        <v>734</v>
      </c>
      <c r="B116" s="52" t="s">
        <v>824</v>
      </c>
      <c r="C116" s="50" t="s">
        <v>735</v>
      </c>
      <c r="D116" s="50" t="s">
        <v>520</v>
      </c>
      <c r="E116" s="53">
        <v>50000</v>
      </c>
      <c r="F116" s="54">
        <v>494.75</v>
      </c>
      <c r="G116" s="55">
        <v>0.0034</v>
      </c>
      <c r="H116" s="56">
        <v>0.079597</v>
      </c>
      <c r="I116" s="57"/>
      <c r="J116" s="398"/>
    </row>
    <row r="117" spans="1:10" ht="12.95" customHeight="1">
      <c r="A117" s="51" t="s">
        <v>736</v>
      </c>
      <c r="B117" s="52" t="s">
        <v>737</v>
      </c>
      <c r="C117" s="50" t="s">
        <v>738</v>
      </c>
      <c r="D117" s="50" t="s">
        <v>342</v>
      </c>
      <c r="E117" s="53">
        <v>500000</v>
      </c>
      <c r="F117" s="54">
        <v>494.28</v>
      </c>
      <c r="G117" s="55">
        <v>0.0034</v>
      </c>
      <c r="H117" s="56">
        <v>0.074799</v>
      </c>
      <c r="I117" s="57"/>
      <c r="J117" s="398"/>
    </row>
    <row r="118" spans="1:10" ht="12.95" customHeight="1">
      <c r="A118" s="51" t="s">
        <v>739</v>
      </c>
      <c r="B118" s="52" t="s">
        <v>740</v>
      </c>
      <c r="C118" s="50" t="s">
        <v>741</v>
      </c>
      <c r="D118" s="50" t="s">
        <v>342</v>
      </c>
      <c r="E118" s="53">
        <v>500000</v>
      </c>
      <c r="F118" s="54">
        <v>494.13</v>
      </c>
      <c r="G118" s="55">
        <v>0.0034</v>
      </c>
      <c r="H118" s="56">
        <v>0.075103</v>
      </c>
      <c r="I118" s="57"/>
      <c r="J118" s="398"/>
    </row>
    <row r="119" spans="1:10" ht="12.95" customHeight="1">
      <c r="A119" s="51" t="s">
        <v>742</v>
      </c>
      <c r="B119" s="52" t="s">
        <v>743</v>
      </c>
      <c r="C119" s="50" t="s">
        <v>744</v>
      </c>
      <c r="D119" s="50" t="s">
        <v>342</v>
      </c>
      <c r="E119" s="53">
        <v>500000</v>
      </c>
      <c r="F119" s="54">
        <v>493.23</v>
      </c>
      <c r="G119" s="55">
        <v>0.0034</v>
      </c>
      <c r="H119" s="56">
        <v>0.075001</v>
      </c>
      <c r="I119" s="57"/>
      <c r="J119" s="398"/>
    </row>
    <row r="120" spans="1:10" ht="12.95" customHeight="1">
      <c r="A120" s="51" t="s">
        <v>745</v>
      </c>
      <c r="B120" s="52" t="s">
        <v>746</v>
      </c>
      <c r="C120" s="50" t="s">
        <v>747</v>
      </c>
      <c r="D120" s="50" t="s">
        <v>342</v>
      </c>
      <c r="E120" s="53">
        <v>500000</v>
      </c>
      <c r="F120" s="54">
        <v>489.24</v>
      </c>
      <c r="G120" s="55">
        <v>0.0034</v>
      </c>
      <c r="H120" s="56">
        <v>0.074852</v>
      </c>
      <c r="I120" s="57"/>
      <c r="J120" s="398"/>
    </row>
    <row r="121" spans="1:10" ht="12.95" customHeight="1">
      <c r="A121" s="51" t="s">
        <v>748</v>
      </c>
      <c r="B121" s="52" t="s">
        <v>749</v>
      </c>
      <c r="C121" s="50" t="s">
        <v>750</v>
      </c>
      <c r="D121" s="50" t="s">
        <v>342</v>
      </c>
      <c r="E121" s="53">
        <v>500000</v>
      </c>
      <c r="F121" s="54">
        <v>482</v>
      </c>
      <c r="G121" s="55">
        <v>0.0033</v>
      </c>
      <c r="H121" s="56">
        <v>0.07508</v>
      </c>
      <c r="I121" s="57"/>
      <c r="J121" s="398"/>
    </row>
    <row r="122" spans="1:10" ht="12.95" customHeight="1">
      <c r="A122" s="51" t="s">
        <v>751</v>
      </c>
      <c r="B122" s="52" t="s">
        <v>752</v>
      </c>
      <c r="C122" s="50" t="s">
        <v>753</v>
      </c>
      <c r="D122" s="50" t="s">
        <v>342</v>
      </c>
      <c r="E122" s="53">
        <v>500000</v>
      </c>
      <c r="F122" s="54">
        <v>475.37</v>
      </c>
      <c r="G122" s="55">
        <v>0.0033</v>
      </c>
      <c r="H122" s="56">
        <v>0.07495199999999999</v>
      </c>
      <c r="I122" s="57"/>
      <c r="J122" s="398"/>
    </row>
    <row r="123" spans="1:10" ht="12.95" customHeight="1">
      <c r="A123" s="398"/>
      <c r="B123" s="49" t="s">
        <v>137</v>
      </c>
      <c r="C123" s="50"/>
      <c r="D123" s="50"/>
      <c r="E123" s="50"/>
      <c r="F123" s="58">
        <v>107840.56</v>
      </c>
      <c r="G123" s="59">
        <v>0.7421</v>
      </c>
      <c r="H123" s="60"/>
      <c r="I123" s="61"/>
      <c r="J123" s="398"/>
    </row>
    <row r="124" spans="1:10" ht="12.95" customHeight="1">
      <c r="A124" s="398"/>
      <c r="B124" s="62" t="s">
        <v>343</v>
      </c>
      <c r="C124" s="63"/>
      <c r="D124" s="63"/>
      <c r="E124" s="63"/>
      <c r="F124" s="60" t="s">
        <v>139</v>
      </c>
      <c r="G124" s="60" t="s">
        <v>139</v>
      </c>
      <c r="H124" s="60"/>
      <c r="I124" s="61"/>
      <c r="J124" s="398"/>
    </row>
    <row r="125" spans="1:10" ht="12.95" customHeight="1">
      <c r="A125" s="398"/>
      <c r="B125" s="62" t="s">
        <v>137</v>
      </c>
      <c r="C125" s="63"/>
      <c r="D125" s="63"/>
      <c r="E125" s="63"/>
      <c r="F125" s="60" t="s">
        <v>139</v>
      </c>
      <c r="G125" s="60" t="s">
        <v>139</v>
      </c>
      <c r="H125" s="60"/>
      <c r="I125" s="61"/>
      <c r="J125" s="398"/>
    </row>
    <row r="126" spans="1:10" ht="12.95" customHeight="1">
      <c r="A126" s="398"/>
      <c r="B126" s="62" t="s">
        <v>140</v>
      </c>
      <c r="C126" s="64"/>
      <c r="D126" s="63"/>
      <c r="E126" s="64"/>
      <c r="F126" s="58">
        <v>107840.56</v>
      </c>
      <c r="G126" s="59">
        <v>0.7421</v>
      </c>
      <c r="H126" s="60"/>
      <c r="I126" s="61"/>
      <c r="J126" s="398"/>
    </row>
    <row r="127" spans="1:10" ht="12.95" customHeight="1">
      <c r="A127" s="398"/>
      <c r="B127" s="49" t="s">
        <v>173</v>
      </c>
      <c r="C127" s="50"/>
      <c r="D127" s="50"/>
      <c r="E127" s="50"/>
      <c r="F127" s="50"/>
      <c r="G127" s="50"/>
      <c r="H127" s="127"/>
      <c r="I127" s="57"/>
      <c r="J127" s="398"/>
    </row>
    <row r="128" spans="1:10" ht="12.95" customHeight="1">
      <c r="A128" s="398"/>
      <c r="B128" s="49" t="s">
        <v>187</v>
      </c>
      <c r="C128" s="50"/>
      <c r="D128" s="50"/>
      <c r="E128" s="50"/>
      <c r="F128" s="398"/>
      <c r="G128" s="127"/>
      <c r="H128" s="127"/>
      <c r="I128" s="57"/>
      <c r="J128" s="398"/>
    </row>
    <row r="129" spans="1:10" ht="12.95" customHeight="1">
      <c r="A129" s="51" t="s">
        <v>754</v>
      </c>
      <c r="B129" s="52" t="s">
        <v>825</v>
      </c>
      <c r="C129" s="50" t="s">
        <v>755</v>
      </c>
      <c r="D129" s="50" t="s">
        <v>346</v>
      </c>
      <c r="E129" s="53">
        <v>500</v>
      </c>
      <c r="F129" s="54">
        <v>2426.27</v>
      </c>
      <c r="G129" s="55">
        <v>0.0167</v>
      </c>
      <c r="H129" s="56">
        <v>0.076499</v>
      </c>
      <c r="I129" s="57"/>
      <c r="J129" s="398"/>
    </row>
    <row r="130" spans="1:10" ht="12.95" customHeight="1">
      <c r="A130" s="398"/>
      <c r="B130" s="49" t="s">
        <v>137</v>
      </c>
      <c r="C130" s="50"/>
      <c r="D130" s="50"/>
      <c r="E130" s="50"/>
      <c r="F130" s="58">
        <v>2426.27</v>
      </c>
      <c r="G130" s="59">
        <v>0.0167</v>
      </c>
      <c r="H130" s="60"/>
      <c r="I130" s="61"/>
      <c r="J130" s="398"/>
    </row>
    <row r="131" spans="1:10" ht="12.95" customHeight="1">
      <c r="A131" s="398"/>
      <c r="B131" s="62" t="s">
        <v>140</v>
      </c>
      <c r="C131" s="64"/>
      <c r="D131" s="63"/>
      <c r="E131" s="64"/>
      <c r="F131" s="58">
        <v>2426.27</v>
      </c>
      <c r="G131" s="59">
        <v>0.0167</v>
      </c>
      <c r="H131" s="60"/>
      <c r="I131" s="61"/>
      <c r="J131" s="398"/>
    </row>
    <row r="132" spans="1:10" ht="12.95" customHeight="1">
      <c r="A132" s="398"/>
      <c r="B132" s="49" t="s">
        <v>190</v>
      </c>
      <c r="C132" s="50"/>
      <c r="D132" s="50"/>
      <c r="E132" s="50"/>
      <c r="F132" s="50"/>
      <c r="G132" s="50"/>
      <c r="H132" s="127"/>
      <c r="I132" s="57"/>
      <c r="J132" s="398"/>
    </row>
    <row r="133" spans="1:10" ht="12.95" customHeight="1">
      <c r="A133" s="398"/>
      <c r="B133" s="49" t="s">
        <v>191</v>
      </c>
      <c r="C133" s="50"/>
      <c r="D133" s="65" t="s">
        <v>192</v>
      </c>
      <c r="E133" s="50"/>
      <c r="F133" s="398"/>
      <c r="G133" s="127"/>
      <c r="H133" s="127"/>
      <c r="I133" s="57"/>
      <c r="J133" s="398"/>
    </row>
    <row r="134" spans="1:10" ht="12.95" customHeight="1">
      <c r="A134" s="51" t="s">
        <v>756</v>
      </c>
      <c r="B134" s="52" t="s">
        <v>757</v>
      </c>
      <c r="C134" s="50"/>
      <c r="D134" s="66" t="s">
        <v>195</v>
      </c>
      <c r="E134" s="66"/>
      <c r="F134" s="54">
        <v>150</v>
      </c>
      <c r="G134" s="55">
        <v>0.001</v>
      </c>
      <c r="H134" s="56">
        <v>0.06</v>
      </c>
      <c r="I134" s="57"/>
      <c r="J134" s="398"/>
    </row>
    <row r="135" spans="1:10" ht="12.95" customHeight="1">
      <c r="A135" s="51" t="s">
        <v>758</v>
      </c>
      <c r="B135" s="52" t="s">
        <v>759</v>
      </c>
      <c r="C135" s="50"/>
      <c r="D135" s="66" t="s">
        <v>195</v>
      </c>
      <c r="E135" s="66"/>
      <c r="F135" s="54">
        <v>100</v>
      </c>
      <c r="G135" s="55">
        <v>0.0007</v>
      </c>
      <c r="H135" s="56">
        <v>0.06</v>
      </c>
      <c r="I135" s="57"/>
      <c r="J135" s="398"/>
    </row>
    <row r="136" spans="1:10" ht="12.95" customHeight="1">
      <c r="A136" s="51" t="s">
        <v>760</v>
      </c>
      <c r="B136" s="52" t="s">
        <v>761</v>
      </c>
      <c r="C136" s="50"/>
      <c r="D136" s="66" t="s">
        <v>222</v>
      </c>
      <c r="E136" s="66"/>
      <c r="F136" s="54">
        <v>100</v>
      </c>
      <c r="G136" s="55">
        <v>0.0007</v>
      </c>
      <c r="H136" s="56">
        <v>0.066</v>
      </c>
      <c r="I136" s="57"/>
      <c r="J136" s="398"/>
    </row>
    <row r="137" spans="1:10" ht="12.95" customHeight="1">
      <c r="A137" s="51" t="s">
        <v>762</v>
      </c>
      <c r="B137" s="52" t="s">
        <v>763</v>
      </c>
      <c r="C137" s="50"/>
      <c r="D137" s="66" t="s">
        <v>222</v>
      </c>
      <c r="E137" s="66"/>
      <c r="F137" s="54">
        <v>100</v>
      </c>
      <c r="G137" s="55">
        <v>0.0007</v>
      </c>
      <c r="H137" s="56">
        <v>0.06731557377</v>
      </c>
      <c r="I137" s="57"/>
      <c r="J137" s="398"/>
    </row>
    <row r="138" spans="1:10" ht="12.95" customHeight="1">
      <c r="A138" s="51" t="s">
        <v>764</v>
      </c>
      <c r="B138" s="52" t="s">
        <v>765</v>
      </c>
      <c r="C138" s="50"/>
      <c r="D138" s="66" t="s">
        <v>766</v>
      </c>
      <c r="E138" s="66"/>
      <c r="F138" s="54">
        <v>100</v>
      </c>
      <c r="G138" s="55">
        <v>0.0007</v>
      </c>
      <c r="H138" s="56">
        <v>0.07245876717</v>
      </c>
      <c r="I138" s="57"/>
      <c r="J138" s="398"/>
    </row>
    <row r="139" spans="1:10" ht="12.95" customHeight="1">
      <c r="A139" s="398"/>
      <c r="B139" s="49" t="s">
        <v>137</v>
      </c>
      <c r="C139" s="50"/>
      <c r="D139" s="50"/>
      <c r="E139" s="50"/>
      <c r="F139" s="58">
        <v>550</v>
      </c>
      <c r="G139" s="59">
        <v>0.0038</v>
      </c>
      <c r="H139" s="60"/>
      <c r="I139" s="61"/>
      <c r="J139" s="398"/>
    </row>
    <row r="140" spans="1:10" ht="12.95" customHeight="1">
      <c r="A140" s="398"/>
      <c r="B140" s="62" t="s">
        <v>140</v>
      </c>
      <c r="C140" s="64"/>
      <c r="D140" s="63"/>
      <c r="E140" s="64"/>
      <c r="F140" s="58">
        <v>550</v>
      </c>
      <c r="G140" s="59">
        <v>0.0038</v>
      </c>
      <c r="H140" s="60"/>
      <c r="I140" s="61"/>
      <c r="J140" s="398"/>
    </row>
    <row r="141" spans="1:10" ht="12.95" customHeight="1">
      <c r="A141" s="398"/>
      <c r="B141" s="49" t="s">
        <v>238</v>
      </c>
      <c r="C141" s="50"/>
      <c r="D141" s="50"/>
      <c r="E141" s="50"/>
      <c r="F141" s="50"/>
      <c r="G141" s="50"/>
      <c r="H141" s="127"/>
      <c r="I141" s="57"/>
      <c r="J141" s="398"/>
    </row>
    <row r="142" spans="1:10" ht="12.95" customHeight="1">
      <c r="A142" s="51" t="s">
        <v>239</v>
      </c>
      <c r="B142" s="52" t="s">
        <v>240</v>
      </c>
      <c r="C142" s="50"/>
      <c r="D142" s="50"/>
      <c r="E142" s="53"/>
      <c r="F142" s="54">
        <v>4103.48</v>
      </c>
      <c r="G142" s="55">
        <v>0.0282</v>
      </c>
      <c r="H142" s="56">
        <v>0.0676494566408512</v>
      </c>
      <c r="I142" s="57"/>
      <c r="J142" s="398"/>
    </row>
    <row r="143" spans="1:10" ht="12.95" customHeight="1">
      <c r="A143" s="398"/>
      <c r="B143" s="49" t="s">
        <v>137</v>
      </c>
      <c r="C143" s="50"/>
      <c r="D143" s="50"/>
      <c r="E143" s="50"/>
      <c r="F143" s="58">
        <v>4103.48</v>
      </c>
      <c r="G143" s="59">
        <v>0.0282</v>
      </c>
      <c r="H143" s="60"/>
      <c r="I143" s="61"/>
      <c r="J143" s="398"/>
    </row>
    <row r="144" spans="1:10" ht="12.95" customHeight="1">
      <c r="A144" s="398"/>
      <c r="B144" s="62" t="s">
        <v>343</v>
      </c>
      <c r="C144" s="63"/>
      <c r="D144" s="63"/>
      <c r="E144" s="63"/>
      <c r="F144" s="60" t="s">
        <v>139</v>
      </c>
      <c r="G144" s="60" t="s">
        <v>139</v>
      </c>
      <c r="H144" s="60"/>
      <c r="I144" s="61"/>
      <c r="J144" s="398"/>
    </row>
    <row r="145" spans="1:10" ht="12.95" customHeight="1">
      <c r="A145" s="398"/>
      <c r="B145" s="62" t="s">
        <v>137</v>
      </c>
      <c r="C145" s="63"/>
      <c r="D145" s="63"/>
      <c r="E145" s="63"/>
      <c r="F145" s="60" t="s">
        <v>139</v>
      </c>
      <c r="G145" s="60" t="s">
        <v>139</v>
      </c>
      <c r="H145" s="60"/>
      <c r="I145" s="61"/>
      <c r="J145" s="398"/>
    </row>
    <row r="146" spans="1:10" ht="12.95" customHeight="1">
      <c r="A146" s="398"/>
      <c r="B146" s="62" t="s">
        <v>140</v>
      </c>
      <c r="C146" s="64"/>
      <c r="D146" s="63"/>
      <c r="E146" s="64"/>
      <c r="F146" s="58">
        <v>4103.48</v>
      </c>
      <c r="G146" s="59">
        <v>0.0282</v>
      </c>
      <c r="H146" s="60"/>
      <c r="I146" s="61"/>
      <c r="J146" s="398"/>
    </row>
    <row r="147" spans="1:10" ht="12.95" customHeight="1">
      <c r="A147" s="398"/>
      <c r="B147" s="62" t="s">
        <v>241</v>
      </c>
      <c r="C147" s="50"/>
      <c r="D147" s="63"/>
      <c r="E147" s="50"/>
      <c r="F147" s="67">
        <f>1304.77+F157</f>
        <v>-708.72</v>
      </c>
      <c r="G147" s="59">
        <f>0.88%+G157</f>
        <v>-0.005099999999999999</v>
      </c>
      <c r="H147" s="60"/>
      <c r="I147" s="61"/>
      <c r="J147" s="398"/>
    </row>
    <row r="148" spans="1:10" ht="12.95" customHeight="1" thickBot="1">
      <c r="A148" s="398"/>
      <c r="B148" s="68" t="s">
        <v>242</v>
      </c>
      <c r="C148" s="69"/>
      <c r="D148" s="69"/>
      <c r="E148" s="69"/>
      <c r="F148" s="70">
        <v>145375.43</v>
      </c>
      <c r="G148" s="71">
        <v>1</v>
      </c>
      <c r="H148" s="72"/>
      <c r="I148" s="73"/>
      <c r="J148" s="398"/>
    </row>
    <row r="149" spans="1:10" ht="12.95" customHeight="1">
      <c r="A149" s="398"/>
      <c r="B149" s="44"/>
      <c r="C149" s="398"/>
      <c r="D149" s="398"/>
      <c r="E149" s="398"/>
      <c r="F149" s="398"/>
      <c r="G149" s="398"/>
      <c r="H149" s="398"/>
      <c r="I149" s="398"/>
      <c r="J149" s="398"/>
    </row>
    <row r="150" spans="1:10" ht="12.95" customHeight="1" thickBot="1">
      <c r="A150" s="398"/>
      <c r="B150" s="198" t="s">
        <v>804</v>
      </c>
      <c r="C150" s="398"/>
      <c r="D150" s="398"/>
      <c r="E150" s="398"/>
      <c r="F150" s="398"/>
      <c r="G150" s="398"/>
      <c r="H150" s="398"/>
      <c r="I150" s="398"/>
      <c r="J150" s="398"/>
    </row>
    <row r="151" spans="1:10" ht="24" customHeight="1">
      <c r="A151" s="398"/>
      <c r="B151" s="441" t="s">
        <v>9</v>
      </c>
      <c r="C151" s="442"/>
      <c r="D151" s="442" t="s">
        <v>291</v>
      </c>
      <c r="E151" s="443" t="s">
        <v>12</v>
      </c>
      <c r="F151" s="444" t="s">
        <v>801</v>
      </c>
      <c r="G151" s="443" t="s">
        <v>802</v>
      </c>
      <c r="H151" s="445" t="s">
        <v>803</v>
      </c>
      <c r="I151" s="210"/>
      <c r="J151" s="398"/>
    </row>
    <row r="152" spans="1:10" ht="12.95" customHeight="1">
      <c r="A152" s="398"/>
      <c r="B152" s="200" t="s">
        <v>154</v>
      </c>
      <c r="C152" s="50"/>
      <c r="D152" s="50"/>
      <c r="E152" s="50"/>
      <c r="F152" s="398"/>
      <c r="G152" s="127"/>
      <c r="H152" s="202"/>
      <c r="I152" s="210"/>
      <c r="J152" s="398"/>
    </row>
    <row r="153" spans="1:10" ht="12.95" customHeight="1">
      <c r="A153" s="51" t="s">
        <v>169</v>
      </c>
      <c r="B153" s="201" t="s">
        <v>162</v>
      </c>
      <c r="C153" s="44"/>
      <c r="D153" s="41" t="s">
        <v>296</v>
      </c>
      <c r="E153" s="485">
        <v>-149625</v>
      </c>
      <c r="F153" s="486">
        <v>-895.36</v>
      </c>
      <c r="G153" s="487">
        <v>-0.0062</v>
      </c>
      <c r="H153" s="482"/>
      <c r="I153" s="210"/>
      <c r="J153" s="398"/>
    </row>
    <row r="154" spans="1:10" ht="12.95" customHeight="1">
      <c r="A154" s="51" t="s">
        <v>477</v>
      </c>
      <c r="B154" s="201" t="s">
        <v>478</v>
      </c>
      <c r="C154" s="44"/>
      <c r="D154" s="41" t="s">
        <v>296</v>
      </c>
      <c r="E154" s="485">
        <v>-94500</v>
      </c>
      <c r="F154" s="486">
        <v>-887.31</v>
      </c>
      <c r="G154" s="487">
        <v>-0.0061</v>
      </c>
      <c r="H154" s="482"/>
      <c r="I154" s="210"/>
      <c r="J154" s="398"/>
    </row>
    <row r="155" spans="1:10" ht="12.95" customHeight="1">
      <c r="A155" s="51" t="s">
        <v>161</v>
      </c>
      <c r="B155" s="201" t="s">
        <v>170</v>
      </c>
      <c r="C155" s="44"/>
      <c r="D155" s="41" t="s">
        <v>296</v>
      </c>
      <c r="E155" s="485">
        <v>-9000</v>
      </c>
      <c r="F155" s="486">
        <v>-230.82</v>
      </c>
      <c r="G155" s="487">
        <v>-0.0016</v>
      </c>
      <c r="H155" s="482"/>
      <c r="I155" s="210"/>
      <c r="J155" s="398"/>
    </row>
    <row r="156" spans="1:10" ht="12.95" customHeight="1">
      <c r="A156" s="398"/>
      <c r="B156" s="200" t="s">
        <v>137</v>
      </c>
      <c r="C156" s="50"/>
      <c r="D156" s="50"/>
      <c r="E156" s="50"/>
      <c r="F156" s="483">
        <v>-2013.49</v>
      </c>
      <c r="G156" s="484">
        <v>-0.0139</v>
      </c>
      <c r="H156" s="203"/>
      <c r="I156" s="211"/>
      <c r="J156" s="398"/>
    </row>
    <row r="157" spans="1:10" ht="12.95" customHeight="1" thickBot="1">
      <c r="A157" s="398"/>
      <c r="B157" s="204" t="s">
        <v>140</v>
      </c>
      <c r="C157" s="205"/>
      <c r="D157" s="206"/>
      <c r="E157" s="205"/>
      <c r="F157" s="207">
        <v>-2013.49</v>
      </c>
      <c r="G157" s="208">
        <v>-0.0139</v>
      </c>
      <c r="H157" s="209"/>
      <c r="I157" s="211"/>
      <c r="J157" s="398"/>
    </row>
    <row r="158" spans="1:10" ht="12.95" customHeight="1" thickBot="1">
      <c r="A158" s="398"/>
      <c r="B158" s="44"/>
      <c r="C158" s="398"/>
      <c r="D158" s="398"/>
      <c r="E158" s="398"/>
      <c r="F158" s="398"/>
      <c r="G158" s="398"/>
      <c r="H158" s="398"/>
      <c r="I158" s="398"/>
      <c r="J158" s="398"/>
    </row>
    <row r="159" spans="1:10" ht="12.95" customHeight="1">
      <c r="A159" s="398"/>
      <c r="B159" s="387" t="s">
        <v>245</v>
      </c>
      <c r="C159" s="401"/>
      <c r="D159" s="401"/>
      <c r="E159" s="401"/>
      <c r="F159" s="401"/>
      <c r="G159" s="401"/>
      <c r="H159" s="402"/>
      <c r="I159" s="398"/>
      <c r="J159" s="398"/>
    </row>
    <row r="160" spans="1:10" ht="12.95" customHeight="1" thickBot="1">
      <c r="A160" s="398"/>
      <c r="B160" s="518" t="s">
        <v>246</v>
      </c>
      <c r="C160" s="519"/>
      <c r="D160" s="519"/>
      <c r="E160" s="403"/>
      <c r="F160" s="403"/>
      <c r="G160" s="403"/>
      <c r="H160" s="404"/>
      <c r="I160" s="398"/>
      <c r="J160" s="398"/>
    </row>
    <row r="161" spans="1:10" ht="12.95" customHeight="1">
      <c r="A161" s="398"/>
      <c r="B161" s="42"/>
      <c r="C161" s="398"/>
      <c r="D161" s="398"/>
      <c r="E161" s="398"/>
      <c r="F161" s="398"/>
      <c r="G161" s="398"/>
      <c r="H161" s="398"/>
      <c r="I161" s="398"/>
      <c r="J161" s="398"/>
    </row>
    <row r="162" ht="12.75" thickBot="1"/>
    <row r="163" spans="1:8" s="40" customFormat="1" ht="16.5" customHeight="1">
      <c r="A163" s="405"/>
      <c r="B163" s="74" t="s">
        <v>271</v>
      </c>
      <c r="C163" s="75"/>
      <c r="D163" s="76"/>
      <c r="E163" s="77"/>
      <c r="F163" s="78"/>
      <c r="G163" s="78"/>
      <c r="H163" s="79"/>
    </row>
    <row r="164" spans="1:8" s="40" customFormat="1" ht="16.5" customHeight="1" thickBot="1">
      <c r="A164" s="405"/>
      <c r="B164" s="80" t="s">
        <v>272</v>
      </c>
      <c r="D164" s="81"/>
      <c r="E164" s="81"/>
      <c r="G164" s="82"/>
      <c r="H164" s="83"/>
    </row>
    <row r="165" spans="1:8" s="40" customFormat="1" ht="24" customHeight="1">
      <c r="A165" s="405"/>
      <c r="B165" s="537" t="s">
        <v>273</v>
      </c>
      <c r="C165" s="539" t="s">
        <v>274</v>
      </c>
      <c r="D165" s="133" t="s">
        <v>275</v>
      </c>
      <c r="E165" s="133" t="s">
        <v>275</v>
      </c>
      <c r="F165" s="134" t="s">
        <v>276</v>
      </c>
      <c r="G165" s="82"/>
      <c r="H165" s="83"/>
    </row>
    <row r="166" spans="1:8" s="40" customFormat="1" ht="15.75" customHeight="1">
      <c r="A166" s="405"/>
      <c r="B166" s="538"/>
      <c r="C166" s="540"/>
      <c r="D166" s="84" t="s">
        <v>277</v>
      </c>
      <c r="E166" s="84" t="s">
        <v>278</v>
      </c>
      <c r="F166" s="135" t="s">
        <v>277</v>
      </c>
      <c r="G166" s="82"/>
      <c r="H166" s="83"/>
    </row>
    <row r="167" spans="1:8" s="40" customFormat="1" ht="16.5" customHeight="1" thickBot="1">
      <c r="A167" s="405"/>
      <c r="B167" s="136" t="s">
        <v>139</v>
      </c>
      <c r="C167" s="137" t="s">
        <v>139</v>
      </c>
      <c r="D167" s="137" t="s">
        <v>139</v>
      </c>
      <c r="E167" s="137" t="s">
        <v>139</v>
      </c>
      <c r="F167" s="138" t="s">
        <v>139</v>
      </c>
      <c r="G167" s="82"/>
      <c r="H167" s="83"/>
    </row>
    <row r="168" spans="1:8" s="40" customFormat="1" ht="16.5" customHeight="1">
      <c r="A168" s="405"/>
      <c r="B168" s="85" t="s">
        <v>279</v>
      </c>
      <c r="C168" s="86"/>
      <c r="D168" s="86"/>
      <c r="E168" s="86"/>
      <c r="F168" s="86"/>
      <c r="G168" s="82"/>
      <c r="H168" s="83"/>
    </row>
    <row r="169" spans="1:8" s="40" customFormat="1" ht="16.5" customHeight="1">
      <c r="A169" s="405"/>
      <c r="B169" s="87"/>
      <c r="G169" s="82"/>
      <c r="H169" s="83"/>
    </row>
    <row r="170" spans="1:8" s="40" customFormat="1" ht="16.5" customHeight="1" thickBot="1">
      <c r="A170" s="405"/>
      <c r="B170" s="87" t="s">
        <v>413</v>
      </c>
      <c r="G170" s="82"/>
      <c r="H170" s="83"/>
    </row>
    <row r="171" spans="1:8" s="40" customFormat="1" ht="16.5" customHeight="1">
      <c r="A171" s="405"/>
      <c r="B171" s="139" t="s">
        <v>414</v>
      </c>
      <c r="C171" s="392" t="s">
        <v>283</v>
      </c>
      <c r="D171" s="393" t="s">
        <v>319</v>
      </c>
      <c r="G171" s="82"/>
      <c r="H171" s="83"/>
    </row>
    <row r="172" spans="1:8" s="40" customFormat="1" ht="16.5" customHeight="1">
      <c r="A172" s="405"/>
      <c r="B172" s="88" t="s">
        <v>284</v>
      </c>
      <c r="C172" s="140"/>
      <c r="D172" s="141"/>
      <c r="G172" s="82"/>
      <c r="H172" s="83"/>
    </row>
    <row r="173" spans="1:8" s="40" customFormat="1" ht="16.5" customHeight="1">
      <c r="A173" s="405"/>
      <c r="B173" s="88" t="s">
        <v>767</v>
      </c>
      <c r="C173" s="141">
        <v>11.7265</v>
      </c>
      <c r="D173" s="141">
        <v>11.7598</v>
      </c>
      <c r="G173" s="82"/>
      <c r="H173" s="83"/>
    </row>
    <row r="174" spans="1:8" s="40" customFormat="1" ht="16.5" customHeight="1">
      <c r="A174" s="405"/>
      <c r="B174" s="88" t="s">
        <v>768</v>
      </c>
      <c r="C174" s="141">
        <v>10.2525</v>
      </c>
      <c r="D174" s="141">
        <v>10.2354</v>
      </c>
      <c r="G174" s="90"/>
      <c r="H174" s="83"/>
    </row>
    <row r="175" spans="1:8" s="40" customFormat="1" ht="16.5" customHeight="1">
      <c r="A175" s="405"/>
      <c r="B175" s="88" t="s">
        <v>285</v>
      </c>
      <c r="C175" s="141"/>
      <c r="D175" s="141"/>
      <c r="G175" s="82"/>
      <c r="H175" s="83"/>
    </row>
    <row r="176" spans="1:8" s="40" customFormat="1" ht="16.5" customHeight="1">
      <c r="A176" s="405"/>
      <c r="B176" s="88" t="s">
        <v>769</v>
      </c>
      <c r="C176" s="141">
        <v>11.6559</v>
      </c>
      <c r="D176" s="141">
        <v>11.6863</v>
      </c>
      <c r="G176" s="90"/>
      <c r="H176" s="83"/>
    </row>
    <row r="177" spans="1:8" s="40" customFormat="1" ht="16.5" customHeight="1" thickBot="1">
      <c r="A177" s="405"/>
      <c r="B177" s="142" t="s">
        <v>770</v>
      </c>
      <c r="C177" s="143">
        <v>10.3424</v>
      </c>
      <c r="D177" s="143">
        <v>10.319</v>
      </c>
      <c r="G177" s="90"/>
      <c r="H177" s="83"/>
    </row>
    <row r="178" spans="1:8" s="40" customFormat="1" ht="36" customHeight="1">
      <c r="A178" s="405"/>
      <c r="B178" s="524" t="s">
        <v>442</v>
      </c>
      <c r="C178" s="525"/>
      <c r="D178" s="525"/>
      <c r="E178" s="525"/>
      <c r="F178" s="525"/>
      <c r="G178" s="525"/>
      <c r="H178" s="530"/>
    </row>
    <row r="179" spans="1:8" s="40" customFormat="1" ht="18" customHeight="1">
      <c r="A179" s="405"/>
      <c r="B179" s="245"/>
      <c r="C179" s="247"/>
      <c r="D179" s="247"/>
      <c r="E179" s="247"/>
      <c r="F179" s="247"/>
      <c r="G179" s="247"/>
      <c r="H179" s="246"/>
    </row>
    <row r="180" spans="1:8" s="40" customFormat="1" ht="16.5" customHeight="1">
      <c r="A180" s="405"/>
      <c r="B180" s="87" t="s">
        <v>783</v>
      </c>
      <c r="C180" s="92"/>
      <c r="D180" s="92"/>
      <c r="E180" s="92"/>
      <c r="G180" s="82"/>
      <c r="H180" s="83"/>
    </row>
    <row r="181" spans="1:8" s="40" customFormat="1" ht="16.5" customHeight="1">
      <c r="A181" s="405"/>
      <c r="B181" s="87"/>
      <c r="C181" s="92"/>
      <c r="D181" s="92"/>
      <c r="E181" s="92"/>
      <c r="G181" s="82"/>
      <c r="H181" s="83"/>
    </row>
    <row r="182" spans="1:8" s="40" customFormat="1" ht="24" customHeight="1">
      <c r="A182" s="405"/>
      <c r="B182" s="101" t="s">
        <v>424</v>
      </c>
      <c r="C182" s="94" t="s">
        <v>438</v>
      </c>
      <c r="D182" s="94" t="s">
        <v>426</v>
      </c>
      <c r="E182" s="94" t="s">
        <v>431</v>
      </c>
      <c r="G182" s="82"/>
      <c r="H182" s="83"/>
    </row>
    <row r="183" spans="1:8" s="40" customFormat="1" ht="24" customHeight="1">
      <c r="A183" s="405"/>
      <c r="B183" s="144" t="s">
        <v>428</v>
      </c>
      <c r="C183" s="98" t="s">
        <v>439</v>
      </c>
      <c r="D183" s="99">
        <v>0.04610444</v>
      </c>
      <c r="E183" s="99">
        <v>0.04610444</v>
      </c>
      <c r="G183" s="82"/>
      <c r="H183" s="83"/>
    </row>
    <row r="184" spans="1:8" s="40" customFormat="1" ht="24" customHeight="1">
      <c r="A184" s="405"/>
      <c r="B184" s="144" t="s">
        <v>428</v>
      </c>
      <c r="C184" s="98" t="s">
        <v>441</v>
      </c>
      <c r="D184" s="99">
        <v>0.05011508</v>
      </c>
      <c r="E184" s="99">
        <v>0.05011508</v>
      </c>
      <c r="G184" s="82"/>
      <c r="H184" s="83"/>
    </row>
    <row r="185" spans="1:8" s="40" customFormat="1" ht="16.5" customHeight="1">
      <c r="A185" s="405"/>
      <c r="B185" s="87" t="s">
        <v>445</v>
      </c>
      <c r="C185" s="92"/>
      <c r="D185" s="399"/>
      <c r="E185" s="92"/>
      <c r="G185" s="82"/>
      <c r="H185" s="83"/>
    </row>
    <row r="186" spans="1:8" s="40" customFormat="1" ht="16.5" customHeight="1">
      <c r="A186" s="405"/>
      <c r="B186" s="87"/>
      <c r="C186" s="92"/>
      <c r="D186" s="399"/>
      <c r="E186" s="92"/>
      <c r="G186" s="82"/>
      <c r="H186" s="83"/>
    </row>
    <row r="187" spans="1:8" s="40" customFormat="1" ht="16.5" customHeight="1">
      <c r="A187" s="405"/>
      <c r="B187" s="87" t="s">
        <v>915</v>
      </c>
      <c r="C187" s="92"/>
      <c r="D187" s="399"/>
      <c r="E187" s="92"/>
      <c r="G187" s="82"/>
      <c r="H187" s="83"/>
    </row>
    <row r="188" spans="1:8" s="40" customFormat="1" ht="16.5" customHeight="1">
      <c r="A188" s="405"/>
      <c r="B188" s="108" t="s">
        <v>286</v>
      </c>
      <c r="C188" s="92"/>
      <c r="D188" s="399"/>
      <c r="E188" s="92"/>
      <c r="G188" s="82"/>
      <c r="H188" s="83"/>
    </row>
    <row r="189" spans="1:8" s="40" customFormat="1" ht="16.5" customHeight="1">
      <c r="A189" s="405"/>
      <c r="B189" s="108"/>
      <c r="C189" s="92"/>
      <c r="D189" s="399"/>
      <c r="E189" s="399"/>
      <c r="G189" s="82"/>
      <c r="H189" s="83"/>
    </row>
    <row r="190" spans="1:8" s="40" customFormat="1" ht="16.5" customHeight="1">
      <c r="A190" s="405"/>
      <c r="B190" s="87" t="s">
        <v>447</v>
      </c>
      <c r="C190" s="92"/>
      <c r="D190" s="399"/>
      <c r="E190" s="399"/>
      <c r="G190" s="82"/>
      <c r="H190" s="83"/>
    </row>
    <row r="191" spans="1:8" s="40" customFormat="1" ht="16.5" customHeight="1">
      <c r="A191" s="405"/>
      <c r="B191" s="87"/>
      <c r="C191" s="92"/>
      <c r="D191" s="399"/>
      <c r="E191" s="399"/>
      <c r="G191" s="82"/>
      <c r="H191" s="83"/>
    </row>
    <row r="192" spans="1:8" s="40" customFormat="1" ht="16.5" customHeight="1">
      <c r="A192" s="405"/>
      <c r="B192" s="87" t="s">
        <v>448</v>
      </c>
      <c r="C192" s="92"/>
      <c r="D192" s="399"/>
      <c r="E192" s="399"/>
      <c r="G192" s="82"/>
      <c r="H192" s="83"/>
    </row>
    <row r="193" spans="1:8" s="40" customFormat="1" ht="16.5" customHeight="1">
      <c r="A193" s="405"/>
      <c r="B193" s="109"/>
      <c r="C193" s="92"/>
      <c r="D193" s="92"/>
      <c r="E193" s="399"/>
      <c r="G193" s="82"/>
      <c r="H193" s="83"/>
    </row>
    <row r="194" spans="1:8" s="40" customFormat="1" ht="16.5" customHeight="1">
      <c r="A194" s="405"/>
      <c r="B194" s="87" t="s">
        <v>771</v>
      </c>
      <c r="C194" s="92"/>
      <c r="D194" s="92"/>
      <c r="E194" s="92"/>
      <c r="G194" s="82"/>
      <c r="H194" s="83"/>
    </row>
    <row r="195" spans="1:8" s="40" customFormat="1" ht="16.5" customHeight="1">
      <c r="A195" s="405"/>
      <c r="B195" s="87"/>
      <c r="C195" s="92"/>
      <c r="D195" s="92"/>
      <c r="E195" s="92"/>
      <c r="G195" s="82"/>
      <c r="H195" s="83"/>
    </row>
    <row r="196" spans="1:8" s="40" customFormat="1" ht="16.5" customHeight="1">
      <c r="A196" s="405"/>
      <c r="B196" s="87" t="s">
        <v>450</v>
      </c>
      <c r="C196" s="92"/>
      <c r="D196" s="92"/>
      <c r="E196" s="92"/>
      <c r="G196" s="82"/>
      <c r="H196" s="83"/>
    </row>
    <row r="197" spans="1:8" s="40" customFormat="1" ht="16.5" customHeight="1">
      <c r="A197" s="405"/>
      <c r="B197" s="87"/>
      <c r="C197" s="92"/>
      <c r="D197" s="92"/>
      <c r="E197" s="92"/>
      <c r="G197" s="82"/>
      <c r="H197" s="83"/>
    </row>
    <row r="198" spans="1:8" s="40" customFormat="1" ht="16.5" customHeight="1" thickBot="1">
      <c r="A198" s="405"/>
      <c r="B198" s="87" t="s">
        <v>451</v>
      </c>
      <c r="C198" s="92"/>
      <c r="D198" s="92"/>
      <c r="E198" s="92"/>
      <c r="G198" s="82"/>
      <c r="H198" s="83"/>
    </row>
    <row r="199" spans="1:8" s="40" customFormat="1" ht="16.5" customHeight="1">
      <c r="A199" s="405"/>
      <c r="B199" s="145" t="s">
        <v>452</v>
      </c>
      <c r="C199" s="146"/>
      <c r="D199" s="146"/>
      <c r="E199" s="146"/>
      <c r="F199" s="147">
        <v>0</v>
      </c>
      <c r="G199" s="82"/>
      <c r="H199" s="83"/>
    </row>
    <row r="200" spans="1:8" s="40" customFormat="1" ht="16.5" customHeight="1">
      <c r="A200" s="405"/>
      <c r="B200" s="148" t="s">
        <v>453</v>
      </c>
      <c r="C200" s="149"/>
      <c r="D200" s="149"/>
      <c r="E200" s="149"/>
      <c r="F200" s="150">
        <f>74.21-F203</f>
        <v>66.33999999999999</v>
      </c>
      <c r="G200" s="151"/>
      <c r="H200" s="83"/>
    </row>
    <row r="201" spans="1:8" s="40" customFormat="1" ht="16.5" customHeight="1">
      <c r="A201" s="405"/>
      <c r="B201" s="148" t="s">
        <v>454</v>
      </c>
      <c r="C201" s="149"/>
      <c r="D201" s="149"/>
      <c r="E201" s="149"/>
      <c r="F201" s="150">
        <f>G131*100</f>
        <v>1.67</v>
      </c>
      <c r="G201" s="151"/>
      <c r="H201" s="83"/>
    </row>
    <row r="202" spans="1:8" s="40" customFormat="1" ht="16.5" customHeight="1">
      <c r="A202" s="405"/>
      <c r="B202" s="148" t="s">
        <v>772</v>
      </c>
      <c r="C202" s="149"/>
      <c r="D202" s="149"/>
      <c r="E202" s="149"/>
      <c r="F202" s="150">
        <f>(G27)*100</f>
        <v>21.43381689323914</v>
      </c>
      <c r="G202" s="151"/>
      <c r="H202" s="83"/>
    </row>
    <row r="203" spans="1:8" s="40" customFormat="1" ht="16.5" customHeight="1">
      <c r="A203" s="405"/>
      <c r="B203" s="148" t="s">
        <v>773</v>
      </c>
      <c r="C203" s="149"/>
      <c r="D203" s="149"/>
      <c r="E203" s="149"/>
      <c r="F203" s="150">
        <v>7.87</v>
      </c>
      <c r="G203" s="152"/>
      <c r="H203" s="83"/>
    </row>
    <row r="204" spans="1:8" s="40" customFormat="1" ht="16.5" customHeight="1" thickBot="1">
      <c r="A204" s="405"/>
      <c r="B204" s="153" t="s">
        <v>455</v>
      </c>
      <c r="C204" s="154"/>
      <c r="D204" s="154"/>
      <c r="E204" s="154"/>
      <c r="F204" s="155">
        <f>(G139+G142+G147)*100</f>
        <v>2.69</v>
      </c>
      <c r="G204" s="152"/>
      <c r="H204" s="83"/>
    </row>
    <row r="205" spans="1:8" s="40" customFormat="1" ht="16.5" customHeight="1">
      <c r="A205" s="405"/>
      <c r="B205" s="87"/>
      <c r="C205" s="92"/>
      <c r="D205" s="92"/>
      <c r="E205" s="92"/>
      <c r="F205" s="156"/>
      <c r="G205" s="82"/>
      <c r="H205" s="83"/>
    </row>
    <row r="206" spans="1:8" s="40" customFormat="1" ht="16.5" customHeight="1">
      <c r="A206" s="405"/>
      <c r="B206" s="87"/>
      <c r="C206" s="92"/>
      <c r="D206" s="92"/>
      <c r="E206" s="92"/>
      <c r="G206" s="82"/>
      <c r="H206" s="83"/>
    </row>
    <row r="207" spans="1:8" s="40" customFormat="1" ht="16.5" customHeight="1">
      <c r="A207" s="405"/>
      <c r="B207" s="87" t="s">
        <v>456</v>
      </c>
      <c r="C207" s="92"/>
      <c r="D207" s="92"/>
      <c r="E207" s="92"/>
      <c r="G207" s="82"/>
      <c r="H207" s="83"/>
    </row>
    <row r="208" spans="1:8" s="40" customFormat="1" ht="16.5" customHeight="1">
      <c r="A208" s="405"/>
      <c r="B208" s="148" t="s">
        <v>457</v>
      </c>
      <c r="C208" s="157"/>
      <c r="D208" s="157"/>
      <c r="E208" s="157"/>
      <c r="F208" s="158">
        <f>F199+F200</f>
        <v>66.33999999999999</v>
      </c>
      <c r="G208" s="159"/>
      <c r="H208" s="83"/>
    </row>
    <row r="209" spans="1:8" s="40" customFormat="1" ht="16.5" customHeight="1">
      <c r="A209" s="405"/>
      <c r="B209" s="148" t="s">
        <v>774</v>
      </c>
      <c r="C209" s="157"/>
      <c r="D209" s="157"/>
      <c r="E209" s="157"/>
      <c r="F209" s="158">
        <f>F203</f>
        <v>7.87</v>
      </c>
      <c r="G209" s="159"/>
      <c r="H209" s="83"/>
    </row>
    <row r="210" spans="1:8" s="40" customFormat="1" ht="16.5" customHeight="1">
      <c r="A210" s="405"/>
      <c r="B210" s="148" t="s">
        <v>775</v>
      </c>
      <c r="C210" s="157"/>
      <c r="D210" s="157"/>
      <c r="E210" s="157"/>
      <c r="F210" s="158">
        <f>F202</f>
        <v>21.43381689323914</v>
      </c>
      <c r="G210" s="160"/>
      <c r="H210" s="161"/>
    </row>
    <row r="211" spans="1:8" s="40" customFormat="1" ht="16.5" customHeight="1">
      <c r="A211" s="405"/>
      <c r="B211" s="148" t="s">
        <v>458</v>
      </c>
      <c r="C211" s="157"/>
      <c r="D211" s="157"/>
      <c r="E211" s="157"/>
      <c r="F211" s="158">
        <f>F201</f>
        <v>1.67</v>
      </c>
      <c r="G211" s="160"/>
      <c r="H211" s="161"/>
    </row>
    <row r="212" spans="1:8" s="40" customFormat="1" ht="16.5" customHeight="1">
      <c r="A212" s="405"/>
      <c r="B212" s="148" t="s">
        <v>455</v>
      </c>
      <c r="C212" s="157"/>
      <c r="D212" s="157"/>
      <c r="E212" s="157"/>
      <c r="F212" s="158">
        <f>F204</f>
        <v>2.69</v>
      </c>
      <c r="G212" s="159"/>
      <c r="H212" s="446"/>
    </row>
    <row r="213" spans="1:8" s="40" customFormat="1" ht="16.5" customHeight="1">
      <c r="A213" s="405"/>
      <c r="B213" s="87"/>
      <c r="C213" s="119"/>
      <c r="D213" s="119"/>
      <c r="E213" s="119"/>
      <c r="F213" s="120"/>
      <c r="G213" s="82"/>
      <c r="H213" s="161"/>
    </row>
    <row r="214" spans="1:8" s="40" customFormat="1" ht="16.5" customHeight="1">
      <c r="A214" s="405"/>
      <c r="B214" s="87" t="s">
        <v>318</v>
      </c>
      <c r="C214" s="119"/>
      <c r="D214" s="119"/>
      <c r="E214" s="119"/>
      <c r="F214" s="121"/>
      <c r="G214" s="82"/>
      <c r="H214" s="83"/>
    </row>
    <row r="215" spans="1:8" s="40" customFormat="1" ht="16.5" customHeight="1" thickBot="1">
      <c r="A215" s="405"/>
      <c r="B215" s="122"/>
      <c r="C215" s="123"/>
      <c r="D215" s="123"/>
      <c r="E215" s="124"/>
      <c r="F215" s="125"/>
      <c r="G215" s="124"/>
      <c r="H215" s="126"/>
    </row>
    <row r="216" spans="1:8" s="40" customFormat="1" ht="16.5" customHeight="1">
      <c r="A216" s="405"/>
      <c r="B216" s="162" t="s">
        <v>776</v>
      </c>
      <c r="C216" s="163"/>
      <c r="D216" s="163"/>
      <c r="E216" s="163"/>
      <c r="F216" s="164"/>
      <c r="G216" s="165"/>
      <c r="H216" s="79"/>
    </row>
    <row r="217" spans="1:8" s="40" customFormat="1" ht="16.5" customHeight="1">
      <c r="A217" s="405"/>
      <c r="B217" s="87"/>
      <c r="C217" s="119"/>
      <c r="D217" s="119"/>
      <c r="E217" s="119"/>
      <c r="F217" s="121"/>
      <c r="G217" s="82"/>
      <c r="H217" s="83"/>
    </row>
    <row r="218" spans="1:8" s="40" customFormat="1" ht="16.5" customHeight="1">
      <c r="A218" s="405"/>
      <c r="B218" s="166" t="s">
        <v>777</v>
      </c>
      <c r="C218" s="167"/>
      <c r="D218" s="167"/>
      <c r="E218" s="167"/>
      <c r="F218" s="168"/>
      <c r="G218" s="82"/>
      <c r="H218" s="83"/>
    </row>
    <row r="219" spans="1:8" s="40" customFormat="1" ht="61.5" customHeight="1">
      <c r="A219" s="405"/>
      <c r="B219" s="395" t="s">
        <v>289</v>
      </c>
      <c r="C219" s="179" t="s">
        <v>290</v>
      </c>
      <c r="D219" s="179" t="s">
        <v>291</v>
      </c>
      <c r="E219" s="179" t="s">
        <v>292</v>
      </c>
      <c r="F219" s="179" t="s">
        <v>293</v>
      </c>
      <c r="G219" s="179" t="s">
        <v>294</v>
      </c>
      <c r="H219" s="83"/>
    </row>
    <row r="220" spans="1:8" s="40" customFormat="1" ht="16.5" customHeight="1">
      <c r="A220" s="405"/>
      <c r="B220" s="169" t="s">
        <v>36</v>
      </c>
      <c r="C220" s="345">
        <v>45169</v>
      </c>
      <c r="D220" s="41" t="s">
        <v>296</v>
      </c>
      <c r="E220" s="158">
        <v>930.4032637037037</v>
      </c>
      <c r="F220" s="158">
        <v>938.95</v>
      </c>
      <c r="G220" s="533">
        <v>401.0467</v>
      </c>
      <c r="H220" s="83"/>
    </row>
    <row r="221" spans="1:8" s="40" customFormat="1" ht="16.5" customHeight="1">
      <c r="A221" s="405"/>
      <c r="B221" s="169" t="s">
        <v>88</v>
      </c>
      <c r="C221" s="345">
        <v>45134</v>
      </c>
      <c r="D221" s="41" t="s">
        <v>296</v>
      </c>
      <c r="E221" s="158">
        <v>2516.3124755555555</v>
      </c>
      <c r="F221" s="158">
        <v>2564.7</v>
      </c>
      <c r="G221" s="534"/>
      <c r="H221" s="83"/>
    </row>
    <row r="222" spans="1:8" s="40" customFormat="1" ht="16.5" customHeight="1">
      <c r="A222" s="405"/>
      <c r="B222" s="169" t="s">
        <v>124</v>
      </c>
      <c r="C222" s="345">
        <v>45134</v>
      </c>
      <c r="D222" s="41" t="s">
        <v>296</v>
      </c>
      <c r="E222" s="158">
        <v>570.8666305096074</v>
      </c>
      <c r="F222" s="158">
        <v>598.4</v>
      </c>
      <c r="G222" s="534"/>
      <c r="H222" s="83"/>
    </row>
    <row r="223" spans="1:8" s="40" customFormat="1" ht="16.5" customHeight="1">
      <c r="A223" s="405"/>
      <c r="B223" s="169" t="s">
        <v>778</v>
      </c>
      <c r="C223" s="39"/>
      <c r="D223" s="39"/>
      <c r="E223" s="170"/>
      <c r="F223" s="170"/>
      <c r="G223" s="171"/>
      <c r="H223" s="83"/>
    </row>
    <row r="224" spans="1:8" s="40" customFormat="1" ht="16.5" customHeight="1">
      <c r="A224" s="405"/>
      <c r="B224" s="108"/>
      <c r="E224" s="172"/>
      <c r="F224" s="172"/>
      <c r="G224" s="173"/>
      <c r="H224" s="83"/>
    </row>
    <row r="225" spans="2:8" s="447" customFormat="1" ht="15">
      <c r="B225" s="174" t="s">
        <v>785</v>
      </c>
      <c r="C225" s="175"/>
      <c r="D225" s="448"/>
      <c r="E225" s="40"/>
      <c r="F225" s="40"/>
      <c r="G225" s="40"/>
      <c r="H225" s="220"/>
    </row>
    <row r="226" spans="2:8" s="447" customFormat="1" ht="15">
      <c r="B226" s="527" t="s">
        <v>299</v>
      </c>
      <c r="C226" s="528"/>
      <c r="D226" s="529"/>
      <c r="E226" s="449">
        <v>0</v>
      </c>
      <c r="F226" s="40"/>
      <c r="G226" s="40"/>
      <c r="H226" s="220"/>
    </row>
    <row r="227" spans="2:8" s="447" customFormat="1" ht="15">
      <c r="B227" s="527" t="s">
        <v>300</v>
      </c>
      <c r="C227" s="528"/>
      <c r="D227" s="529"/>
      <c r="E227" s="353">
        <v>276</v>
      </c>
      <c r="F227" s="173"/>
      <c r="G227" s="173"/>
      <c r="H227" s="220"/>
    </row>
    <row r="228" spans="2:8" s="447" customFormat="1" ht="15">
      <c r="B228" s="527" t="s">
        <v>301</v>
      </c>
      <c r="C228" s="528"/>
      <c r="D228" s="529"/>
      <c r="E228" s="353">
        <v>276</v>
      </c>
      <c r="F228" s="173"/>
      <c r="G228" s="173"/>
      <c r="H228" s="220"/>
    </row>
    <row r="229" spans="2:8" s="447" customFormat="1" ht="15">
      <c r="B229" s="527" t="s">
        <v>302</v>
      </c>
      <c r="C229" s="528"/>
      <c r="D229" s="529"/>
      <c r="E229" s="353">
        <v>276</v>
      </c>
      <c r="F229" s="173"/>
      <c r="G229" s="173"/>
      <c r="H229" s="220"/>
    </row>
    <row r="230" spans="2:8" s="447" customFormat="1" ht="15">
      <c r="B230" s="527" t="s">
        <v>303</v>
      </c>
      <c r="C230" s="528"/>
      <c r="D230" s="529"/>
      <c r="E230" s="450">
        <v>0</v>
      </c>
      <c r="F230" s="173"/>
      <c r="G230" s="173"/>
      <c r="H230" s="220"/>
    </row>
    <row r="231" spans="2:8" s="447" customFormat="1" ht="15">
      <c r="B231" s="527" t="s">
        <v>304</v>
      </c>
      <c r="C231" s="528"/>
      <c r="D231" s="529"/>
      <c r="E231" s="353">
        <v>194739454.8</v>
      </c>
      <c r="F231" s="173"/>
      <c r="G231" s="173"/>
      <c r="H231" s="220"/>
    </row>
    <row r="232" spans="2:10" s="447" customFormat="1" ht="15">
      <c r="B232" s="527" t="s">
        <v>305</v>
      </c>
      <c r="C232" s="528"/>
      <c r="D232" s="529"/>
      <c r="E232" s="353">
        <v>191775724.60000002</v>
      </c>
      <c r="F232" s="173"/>
      <c r="G232" s="173"/>
      <c r="H232" s="220"/>
      <c r="J232" s="451"/>
    </row>
    <row r="233" spans="2:10" s="447" customFormat="1" ht="15">
      <c r="B233" s="527" t="s">
        <v>306</v>
      </c>
      <c r="C233" s="528"/>
      <c r="D233" s="529"/>
      <c r="E233" s="353">
        <v>195985840.29</v>
      </c>
      <c r="F233" s="173"/>
      <c r="G233" s="355"/>
      <c r="H233" s="220"/>
      <c r="J233" s="452"/>
    </row>
    <row r="234" spans="2:10" s="447" customFormat="1" ht="15">
      <c r="B234" s="527" t="s">
        <v>307</v>
      </c>
      <c r="C234" s="528"/>
      <c r="D234" s="529"/>
      <c r="E234" s="353">
        <v>-2963730.1999999993</v>
      </c>
      <c r="F234" s="173"/>
      <c r="G234" s="357"/>
      <c r="H234" s="220"/>
      <c r="J234" s="452"/>
    </row>
    <row r="235" spans="2:8" s="447" customFormat="1" ht="15">
      <c r="B235" s="177" t="s">
        <v>308</v>
      </c>
      <c r="C235" s="178"/>
      <c r="D235" s="178"/>
      <c r="E235" s="172"/>
      <c r="F235" s="173"/>
      <c r="G235" s="173"/>
      <c r="H235" s="220"/>
    </row>
    <row r="236" spans="1:8" s="40" customFormat="1" ht="16.5" customHeight="1">
      <c r="A236" s="405"/>
      <c r="B236" s="108"/>
      <c r="E236" s="172"/>
      <c r="F236" s="172"/>
      <c r="G236" s="173"/>
      <c r="H236" s="83"/>
    </row>
    <row r="237" spans="1:8" s="40" customFormat="1" ht="16.5" customHeight="1">
      <c r="A237" s="405"/>
      <c r="B237" s="174" t="s">
        <v>779</v>
      </c>
      <c r="C237" s="175"/>
      <c r="D237" s="175"/>
      <c r="H237" s="83"/>
    </row>
    <row r="238" spans="1:8" s="40" customFormat="1" ht="16.5" customHeight="1">
      <c r="A238" s="405"/>
      <c r="B238" s="80"/>
      <c r="F238" s="176"/>
      <c r="G238" s="176"/>
      <c r="H238" s="83"/>
    </row>
    <row r="239" spans="1:8" s="40" customFormat="1" ht="16.5" customHeight="1">
      <c r="A239" s="405"/>
      <c r="B239" s="174" t="s">
        <v>780</v>
      </c>
      <c r="C239" s="175"/>
      <c r="D239" s="175"/>
      <c r="F239" s="394"/>
      <c r="H239" s="83"/>
    </row>
    <row r="240" spans="1:8" s="40" customFormat="1" ht="16.5" customHeight="1">
      <c r="A240" s="405"/>
      <c r="B240" s="177"/>
      <c r="C240" s="178"/>
      <c r="D240" s="178"/>
      <c r="H240" s="83"/>
    </row>
    <row r="241" spans="1:8" s="40" customFormat="1" ht="16.5" customHeight="1">
      <c r="A241" s="405"/>
      <c r="B241" s="174" t="s">
        <v>781</v>
      </c>
      <c r="C241" s="175"/>
      <c r="D241" s="175"/>
      <c r="F241" s="394"/>
      <c r="H241" s="83"/>
    </row>
    <row r="242" spans="1:8" s="40" customFormat="1" ht="16.5" customHeight="1">
      <c r="A242" s="405"/>
      <c r="B242" s="180"/>
      <c r="C242" s="396"/>
      <c r="D242" s="396"/>
      <c r="E242" s="396"/>
      <c r="F242" s="396"/>
      <c r="H242" s="83"/>
    </row>
    <row r="243" spans="1:8" s="40" customFormat="1" ht="16.5" customHeight="1">
      <c r="A243" s="405"/>
      <c r="B243" s="174" t="s">
        <v>784</v>
      </c>
      <c r="C243" s="175"/>
      <c r="D243" s="175"/>
      <c r="H243" s="83"/>
    </row>
    <row r="244" spans="1:8" s="40" customFormat="1" ht="16.5" customHeight="1">
      <c r="A244" s="405"/>
      <c r="B244" s="397" t="s">
        <v>315</v>
      </c>
      <c r="C244" s="181"/>
      <c r="D244" s="181"/>
      <c r="E244" s="39">
        <v>160</v>
      </c>
      <c r="H244" s="83"/>
    </row>
    <row r="245" spans="1:8" s="40" customFormat="1" ht="16.5" customHeight="1">
      <c r="A245" s="405"/>
      <c r="B245" s="397" t="s">
        <v>316</v>
      </c>
      <c r="C245" s="181"/>
      <c r="D245" s="181"/>
      <c r="E245" s="182">
        <v>132780000</v>
      </c>
      <c r="H245" s="83"/>
    </row>
    <row r="246" spans="1:8" s="40" customFormat="1" ht="16.5" customHeight="1">
      <c r="A246" s="405"/>
      <c r="B246" s="397" t="s">
        <v>317</v>
      </c>
      <c r="C246" s="181"/>
      <c r="D246" s="181"/>
      <c r="E246" s="182">
        <v>574011.9</v>
      </c>
      <c r="H246" s="83"/>
    </row>
    <row r="247" spans="1:8" s="40" customFormat="1" ht="16.5" customHeight="1">
      <c r="A247" s="405"/>
      <c r="B247" s="80"/>
      <c r="H247" s="83"/>
    </row>
    <row r="248" spans="1:8" s="40" customFormat="1" ht="16.5" customHeight="1" thickBot="1">
      <c r="A248" s="405"/>
      <c r="B248" s="183" t="s">
        <v>782</v>
      </c>
      <c r="C248" s="184"/>
      <c r="D248" s="184"/>
      <c r="E248" s="184"/>
      <c r="F248" s="184"/>
      <c r="G248" s="184"/>
      <c r="H248" s="126"/>
    </row>
    <row r="249" s="40" customFormat="1" ht="16.5" customHeight="1">
      <c r="A249" s="405"/>
    </row>
    <row r="251" spans="2:10" ht="15">
      <c r="B251" s="492" t="s">
        <v>878</v>
      </c>
      <c r="C251" s="492"/>
      <c r="D251" s="492"/>
      <c r="E251" s="492"/>
      <c r="F251" s="492"/>
      <c r="G251" s="492"/>
      <c r="H251" s="492"/>
      <c r="I251" s="492"/>
      <c r="J251" s="376"/>
    </row>
    <row r="252" spans="2:10" ht="15">
      <c r="B252" s="493" t="s">
        <v>827</v>
      </c>
      <c r="C252" s="494" t="s">
        <v>828</v>
      </c>
      <c r="D252" s="494"/>
      <c r="E252" s="212" t="s">
        <v>829</v>
      </c>
      <c r="F252" s="212" t="s">
        <v>830</v>
      </c>
      <c r="G252" s="494" t="s">
        <v>831</v>
      </c>
      <c r="H252" s="494"/>
      <c r="I252" s="494"/>
      <c r="J252" s="494"/>
    </row>
    <row r="253" spans="2:10" ht="48">
      <c r="B253" s="493"/>
      <c r="C253" s="408" t="s">
        <v>285</v>
      </c>
      <c r="D253" s="408" t="s">
        <v>284</v>
      </c>
      <c r="E253" s="212" t="s">
        <v>879</v>
      </c>
      <c r="F253" s="212" t="s">
        <v>880</v>
      </c>
      <c r="G253" s="408" t="s">
        <v>285</v>
      </c>
      <c r="H253" s="408" t="s">
        <v>284</v>
      </c>
      <c r="I253" s="212" t="s">
        <v>879</v>
      </c>
      <c r="J253" s="212" t="s">
        <v>880</v>
      </c>
    </row>
    <row r="254" spans="2:10" ht="15">
      <c r="B254" s="367" t="s">
        <v>881</v>
      </c>
      <c r="C254" s="365">
        <v>0.07718512634462216</v>
      </c>
      <c r="D254" s="365">
        <v>0.08041228016005131</v>
      </c>
      <c r="E254" s="365">
        <v>0.05664050768286999</v>
      </c>
      <c r="F254" s="365">
        <v>0.025031223081743548</v>
      </c>
      <c r="G254" s="453">
        <v>11686.299999999997</v>
      </c>
      <c r="H254" s="453">
        <v>11759.800000000001</v>
      </c>
      <c r="I254" s="453">
        <v>11224.032258940571</v>
      </c>
      <c r="J254" s="453">
        <v>10531.828376070833</v>
      </c>
    </row>
    <row r="255" spans="2:10" ht="15">
      <c r="B255" s="367" t="s">
        <v>835</v>
      </c>
      <c r="C255" s="365">
        <v>0.09978354978354975</v>
      </c>
      <c r="D255" s="365">
        <v>0.10304656136269852</v>
      </c>
      <c r="E255" s="365">
        <v>0.10678289224297255</v>
      </c>
      <c r="F255" s="365">
        <v>0.09277936718675073</v>
      </c>
      <c r="G255" s="453">
        <v>10997.835497835498</v>
      </c>
      <c r="H255" s="453">
        <v>11030.465613626986</v>
      </c>
      <c r="I255" s="453">
        <v>11067.828922429726</v>
      </c>
      <c r="J255" s="453">
        <v>10927.793671867506</v>
      </c>
    </row>
    <row r="256" spans="2:10" ht="15">
      <c r="B256" s="409"/>
      <c r="C256" s="216"/>
      <c r="D256" s="410"/>
      <c r="E256" s="216"/>
      <c r="F256" s="216"/>
      <c r="G256" s="216"/>
      <c r="H256" s="216"/>
      <c r="I256" s="216"/>
      <c r="J256" s="216"/>
    </row>
    <row r="257" spans="2:10" ht="15">
      <c r="B257" s="216"/>
      <c r="C257" s="216"/>
      <c r="D257" s="216"/>
      <c r="E257" s="216"/>
      <c r="F257" s="216"/>
      <c r="G257" s="216"/>
      <c r="H257" s="216"/>
      <c r="I257" s="216"/>
      <c r="J257" s="216"/>
    </row>
    <row r="258" spans="2:10" ht="15">
      <c r="B258" s="492" t="s">
        <v>882</v>
      </c>
      <c r="C258" s="492"/>
      <c r="D258" s="492"/>
      <c r="E258" s="492"/>
      <c r="F258" s="492"/>
      <c r="G258" s="216"/>
      <c r="H258" s="216"/>
      <c r="I258" s="216"/>
      <c r="J258" s="216"/>
    </row>
    <row r="259" spans="2:10" ht="48">
      <c r="B259" s="371"/>
      <c r="C259" s="372" t="s">
        <v>881</v>
      </c>
      <c r="D259" s="372" t="s">
        <v>835</v>
      </c>
      <c r="E259" s="372" t="s">
        <v>883</v>
      </c>
      <c r="F259" s="372" t="s">
        <v>884</v>
      </c>
      <c r="G259" s="216"/>
      <c r="H259" s="216"/>
      <c r="I259" s="216"/>
      <c r="J259" s="216"/>
    </row>
    <row r="260" spans="2:10" ht="15">
      <c r="B260" s="364" t="s">
        <v>841</v>
      </c>
      <c r="C260" s="373">
        <v>260000</v>
      </c>
      <c r="D260" s="373">
        <v>120000</v>
      </c>
      <c r="E260" s="374" t="s">
        <v>863</v>
      </c>
      <c r="F260" s="374" t="s">
        <v>863</v>
      </c>
      <c r="G260" s="216"/>
      <c r="H260" s="216"/>
      <c r="I260" s="216"/>
      <c r="J260" s="216"/>
    </row>
    <row r="261" spans="2:10" ht="15">
      <c r="B261" s="364" t="s">
        <v>842</v>
      </c>
      <c r="C261" s="373">
        <v>283632.257407301</v>
      </c>
      <c r="D261" s="373">
        <v>125735.958608632</v>
      </c>
      <c r="E261" s="374" t="s">
        <v>863</v>
      </c>
      <c r="F261" s="374" t="s">
        <v>863</v>
      </c>
      <c r="G261" s="216"/>
      <c r="H261" s="216"/>
      <c r="I261" s="216"/>
      <c r="J261" s="216"/>
    </row>
    <row r="262" spans="2:10" ht="15">
      <c r="B262" s="364" t="s">
        <v>843</v>
      </c>
      <c r="C262" s="374">
        <v>0.07994431236000729</v>
      </c>
      <c r="D262" s="374">
        <v>0.09045530779415</v>
      </c>
      <c r="E262" s="374" t="s">
        <v>863</v>
      </c>
      <c r="F262" s="374" t="s">
        <v>863</v>
      </c>
      <c r="G262" s="216"/>
      <c r="H262" s="216"/>
      <c r="I262" s="410"/>
      <c r="J262" s="410"/>
    </row>
    <row r="263" spans="2:10" ht="24">
      <c r="B263" s="364" t="s">
        <v>885</v>
      </c>
      <c r="C263" s="374">
        <v>0.0658591492852072</v>
      </c>
      <c r="D263" s="374">
        <v>0.0990597015964169</v>
      </c>
      <c r="E263" s="374" t="s">
        <v>863</v>
      </c>
      <c r="F263" s="374" t="s">
        <v>863</v>
      </c>
      <c r="G263" s="216"/>
      <c r="H263" s="216"/>
      <c r="I263" s="410"/>
      <c r="J263" s="410"/>
    </row>
    <row r="264" spans="2:10" ht="15">
      <c r="B264" s="364" t="s">
        <v>886</v>
      </c>
      <c r="C264" s="374">
        <v>0.050872247806437204</v>
      </c>
      <c r="D264" s="374">
        <v>0.0933303017656633</v>
      </c>
      <c r="E264" s="374" t="s">
        <v>863</v>
      </c>
      <c r="F264" s="374" t="s">
        <v>863</v>
      </c>
      <c r="G264" s="216"/>
      <c r="H264" s="216"/>
      <c r="I264" s="410"/>
      <c r="J264" s="410"/>
    </row>
    <row r="265" spans="2:10" ht="15">
      <c r="B265" s="216"/>
      <c r="C265" s="216"/>
      <c r="D265" s="216"/>
      <c r="E265" s="216"/>
      <c r="F265" s="216"/>
      <c r="G265" s="216"/>
      <c r="H265" s="216"/>
      <c r="I265" s="216"/>
      <c r="J265" s="216"/>
    </row>
    <row r="266" spans="2:10" ht="15">
      <c r="B266" s="492" t="s">
        <v>887</v>
      </c>
      <c r="C266" s="492"/>
      <c r="D266" s="492"/>
      <c r="E266" s="492"/>
      <c r="F266" s="492"/>
      <c r="G266" s="216"/>
      <c r="H266" s="216"/>
      <c r="I266" s="216"/>
      <c r="J266" s="216"/>
    </row>
    <row r="267" spans="2:10" ht="48">
      <c r="B267" s="371"/>
      <c r="C267" s="372" t="s">
        <v>881</v>
      </c>
      <c r="D267" s="372" t="s">
        <v>835</v>
      </c>
      <c r="E267" s="372" t="s">
        <v>883</v>
      </c>
      <c r="F267" s="372" t="s">
        <v>884</v>
      </c>
      <c r="G267" s="216"/>
      <c r="H267" s="216"/>
      <c r="I267" s="216"/>
      <c r="J267" s="216"/>
    </row>
    <row r="268" spans="2:10" ht="15">
      <c r="B268" s="364" t="s">
        <v>841</v>
      </c>
      <c r="C268" s="373">
        <v>260000</v>
      </c>
      <c r="D268" s="373">
        <v>120000</v>
      </c>
      <c r="E268" s="374" t="s">
        <v>863</v>
      </c>
      <c r="F268" s="374" t="s">
        <v>863</v>
      </c>
      <c r="G268" s="216"/>
      <c r="H268" s="216"/>
      <c r="I268" s="216"/>
      <c r="J268" s="216"/>
    </row>
    <row r="269" spans="2:10" ht="15">
      <c r="B269" s="364" t="s">
        <v>842</v>
      </c>
      <c r="C269" s="373">
        <v>284597.571886132</v>
      </c>
      <c r="D269" s="373">
        <v>125936.781666138</v>
      </c>
      <c r="E269" s="374" t="s">
        <v>863</v>
      </c>
      <c r="F269" s="374" t="s">
        <v>863</v>
      </c>
      <c r="G269" s="216"/>
      <c r="H269" s="216"/>
      <c r="I269" s="216"/>
      <c r="J269" s="216"/>
    </row>
    <row r="270" spans="2:10" ht="15">
      <c r="B270" s="364" t="s">
        <v>843</v>
      </c>
      <c r="C270" s="374">
        <v>0.083149318231925</v>
      </c>
      <c r="D270" s="374">
        <v>0.09366546350982849</v>
      </c>
      <c r="E270" s="374" t="s">
        <v>863</v>
      </c>
      <c r="F270" s="374" t="s">
        <v>863</v>
      </c>
      <c r="G270" s="216"/>
      <c r="H270" s="216"/>
      <c r="I270" s="410"/>
      <c r="J270" s="410"/>
    </row>
    <row r="271" spans="2:10" ht="24">
      <c r="B271" s="364" t="s">
        <v>885</v>
      </c>
      <c r="C271" s="374">
        <v>0.0658591492852072</v>
      </c>
      <c r="D271" s="374">
        <v>0.0990597015964169</v>
      </c>
      <c r="E271" s="374" t="s">
        <v>863</v>
      </c>
      <c r="F271" s="374" t="s">
        <v>863</v>
      </c>
      <c r="G271" s="216"/>
      <c r="H271" s="216"/>
      <c r="I271" s="410"/>
      <c r="J271" s="410"/>
    </row>
    <row r="272" spans="2:10" ht="15">
      <c r="B272" s="364" t="s">
        <v>886</v>
      </c>
      <c r="C272" s="374">
        <v>0.050872247806437204</v>
      </c>
      <c r="D272" s="374">
        <v>0.0933303017656633</v>
      </c>
      <c r="E272" s="374" t="s">
        <v>863</v>
      </c>
      <c r="F272" s="374" t="s">
        <v>863</v>
      </c>
      <c r="G272" s="216"/>
      <c r="H272" s="216"/>
      <c r="I272" s="410"/>
      <c r="J272" s="410"/>
    </row>
    <row r="273" spans="2:10" ht="15">
      <c r="B273" s="216"/>
      <c r="C273" s="216"/>
      <c r="D273" s="216"/>
      <c r="E273" s="216"/>
      <c r="F273" s="216"/>
      <c r="G273" s="216"/>
      <c r="H273" s="216"/>
      <c r="I273" s="216"/>
      <c r="J273" s="216"/>
    </row>
    <row r="274" spans="2:10" ht="15">
      <c r="B274" s="216"/>
      <c r="C274" s="216"/>
      <c r="D274" s="216"/>
      <c r="E274" s="216"/>
      <c r="F274" s="216"/>
      <c r="G274" s="216"/>
      <c r="H274" s="216"/>
      <c r="I274" s="216"/>
      <c r="J274" s="216"/>
    </row>
    <row r="275" spans="2:10" ht="15">
      <c r="B275" s="212" t="s">
        <v>858</v>
      </c>
      <c r="C275" s="216"/>
      <c r="D275" s="216"/>
      <c r="E275" s="216"/>
      <c r="F275" s="216"/>
      <c r="G275" s="216"/>
      <c r="H275" s="216"/>
      <c r="I275" s="216"/>
      <c r="J275" s="216"/>
    </row>
    <row r="276" spans="2:10" ht="15">
      <c r="B276" s="364" t="s">
        <v>888</v>
      </c>
      <c r="C276" s="368"/>
      <c r="D276" s="216"/>
      <c r="E276" s="216"/>
      <c r="F276" s="216"/>
      <c r="G276" s="216"/>
      <c r="H276" s="216"/>
      <c r="I276" s="216"/>
      <c r="J276" s="216"/>
    </row>
    <row r="277" spans="2:10" ht="15">
      <c r="B277" s="364" t="s">
        <v>889</v>
      </c>
      <c r="C277" s="368"/>
      <c r="D277" s="216"/>
      <c r="E277" s="216"/>
      <c r="F277" s="216"/>
      <c r="G277" s="216"/>
      <c r="H277" s="216"/>
      <c r="I277" s="216"/>
      <c r="J277" s="216"/>
    </row>
    <row r="278" spans="2:10" ht="15">
      <c r="B278" s="280"/>
      <c r="C278" s="280"/>
      <c r="D278" s="280"/>
      <c r="E278" s="280"/>
      <c r="F278" s="280"/>
      <c r="G278" s="280"/>
      <c r="H278" s="280"/>
      <c r="I278" s="280"/>
      <c r="J278" s="280"/>
    </row>
    <row r="279" spans="2:10" ht="15">
      <c r="B279" s="280"/>
      <c r="C279" s="280"/>
      <c r="D279" s="280"/>
      <c r="E279" s="280"/>
      <c r="F279" s="280"/>
      <c r="G279" s="280"/>
      <c r="H279" s="280"/>
      <c r="I279" s="280"/>
      <c r="J279" s="280"/>
    </row>
    <row r="280" spans="2:10" ht="15">
      <c r="B280" s="212" t="s">
        <v>856</v>
      </c>
      <c r="C280" s="371"/>
      <c r="D280" s="280"/>
      <c r="E280" s="280"/>
      <c r="F280" s="280"/>
      <c r="G280" s="280"/>
      <c r="H280" s="280"/>
      <c r="I280" s="280"/>
      <c r="J280" s="280"/>
    </row>
    <row r="281" spans="2:10" ht="15">
      <c r="B281" s="376" t="s">
        <v>875</v>
      </c>
      <c r="C281" s="411">
        <v>1719.2257236387</v>
      </c>
      <c r="D281" s="280"/>
      <c r="E281" s="280"/>
      <c r="F281" s="280"/>
      <c r="G281" s="280"/>
      <c r="H281" s="280"/>
      <c r="I281" s="280"/>
      <c r="J281" s="280"/>
    </row>
    <row r="282" spans="2:10" ht="15">
      <c r="B282" s="376" t="s">
        <v>876</v>
      </c>
      <c r="C282" s="386">
        <v>3.725963186978782</v>
      </c>
      <c r="D282" s="280"/>
      <c r="E282" s="280"/>
      <c r="F282" s="280"/>
      <c r="G282" s="280"/>
      <c r="H282" s="280"/>
      <c r="I282" s="280"/>
      <c r="J282" s="280"/>
    </row>
    <row r="283" spans="2:10" ht="15">
      <c r="B283" s="376" t="s">
        <v>857</v>
      </c>
      <c r="C283" s="386">
        <v>3.866807592257694</v>
      </c>
      <c r="D283" s="280"/>
      <c r="E283" s="280"/>
      <c r="F283" s="280"/>
      <c r="G283" s="280"/>
      <c r="H283" s="280"/>
      <c r="I283" s="280"/>
      <c r="J283" s="280"/>
    </row>
    <row r="284" spans="2:10" ht="15">
      <c r="B284" s="376" t="s">
        <v>877</v>
      </c>
      <c r="C284" s="454">
        <v>0.07454320383949499</v>
      </c>
      <c r="D284" s="280"/>
      <c r="E284" s="280"/>
      <c r="F284" s="280"/>
      <c r="G284" s="280"/>
      <c r="H284" s="280"/>
      <c r="I284" s="280"/>
      <c r="J284" s="280"/>
    </row>
    <row r="286" ht="12.75" thickBot="1"/>
    <row r="287" spans="2:6" ht="15">
      <c r="B287" s="455"/>
      <c r="C287" s="456"/>
      <c r="D287" s="457"/>
      <c r="E287" s="531" t="s">
        <v>897</v>
      </c>
      <c r="F287" s="532"/>
    </row>
    <row r="288" spans="2:6" ht="12">
      <c r="B288" s="248" t="s">
        <v>891</v>
      </c>
      <c r="C288" s="458"/>
      <c r="D288" s="458"/>
      <c r="E288" s="238"/>
      <c r="F288" s="434"/>
    </row>
    <row r="289" spans="2:6" ht="12">
      <c r="B289" s="249" t="s">
        <v>892</v>
      </c>
      <c r="C289" s="458"/>
      <c r="D289" s="458"/>
      <c r="E289" s="238"/>
      <c r="F289" s="434"/>
    </row>
    <row r="290" spans="2:6" ht="12">
      <c r="B290" s="250" t="s">
        <v>903</v>
      </c>
      <c r="C290" s="458"/>
      <c r="D290" s="458"/>
      <c r="E290" s="238"/>
      <c r="F290" s="434"/>
    </row>
    <row r="291" spans="2:6" ht="12">
      <c r="B291" s="250" t="s">
        <v>904</v>
      </c>
      <c r="C291" s="458"/>
      <c r="D291" s="458"/>
      <c r="E291" s="238"/>
      <c r="F291" s="434"/>
    </row>
    <row r="292" spans="2:6" ht="12">
      <c r="B292" s="459"/>
      <c r="C292" s="458"/>
      <c r="D292" s="458"/>
      <c r="E292" s="238"/>
      <c r="F292" s="434"/>
    </row>
    <row r="293" spans="2:6" ht="12">
      <c r="B293" s="459"/>
      <c r="C293" s="458"/>
      <c r="D293" s="458"/>
      <c r="E293" s="238"/>
      <c r="F293" s="434"/>
    </row>
    <row r="294" spans="2:6" ht="12">
      <c r="B294" s="459"/>
      <c r="C294" s="458"/>
      <c r="D294" s="458"/>
      <c r="E294" s="238"/>
      <c r="F294" s="434"/>
    </row>
    <row r="295" spans="2:6" ht="12">
      <c r="B295" s="459"/>
      <c r="C295" s="458"/>
      <c r="D295" s="458"/>
      <c r="E295" s="238"/>
      <c r="F295" s="434"/>
    </row>
    <row r="296" spans="2:6" ht="12">
      <c r="B296" s="249" t="s">
        <v>905</v>
      </c>
      <c r="C296" s="458"/>
      <c r="D296" s="458"/>
      <c r="E296" s="238"/>
      <c r="F296" s="434"/>
    </row>
    <row r="297" spans="2:6" ht="12.75" thickBot="1">
      <c r="B297" s="460"/>
      <c r="C297" s="461"/>
      <c r="D297" s="461"/>
      <c r="E297" s="244"/>
      <c r="F297" s="435"/>
    </row>
    <row r="298" ht="12.75" thickBot="1"/>
    <row r="299" ht="15">
      <c r="B299" s="462" t="s">
        <v>895</v>
      </c>
    </row>
    <row r="300" ht="15">
      <c r="B300" s="463" t="s">
        <v>906</v>
      </c>
    </row>
    <row r="301" ht="12">
      <c r="B301" s="464"/>
    </row>
    <row r="302" ht="12">
      <c r="B302" s="464"/>
    </row>
    <row r="303" ht="12">
      <c r="B303" s="464"/>
    </row>
    <row r="304" ht="12">
      <c r="B304" s="464"/>
    </row>
    <row r="305" ht="12">
      <c r="B305" s="464"/>
    </row>
    <row r="306" ht="12">
      <c r="B306" s="464"/>
    </row>
    <row r="307" ht="12">
      <c r="B307" s="464"/>
    </row>
    <row r="308" ht="12">
      <c r="B308" s="464"/>
    </row>
    <row r="309" ht="12">
      <c r="B309" s="464"/>
    </row>
    <row r="310" ht="12">
      <c r="B310" s="464"/>
    </row>
    <row r="311" ht="12.75" thickBot="1">
      <c r="B311" s="465"/>
    </row>
  </sheetData>
  <mergeCells count="22">
    <mergeCell ref="B1:E1"/>
    <mergeCell ref="B226:D226"/>
    <mergeCell ref="B227:D227"/>
    <mergeCell ref="B228:D228"/>
    <mergeCell ref="B229:D229"/>
    <mergeCell ref="B160:D160"/>
    <mergeCell ref="B165:B166"/>
    <mergeCell ref="C165:C166"/>
    <mergeCell ref="B234:D234"/>
    <mergeCell ref="B266:F266"/>
    <mergeCell ref="B178:H178"/>
    <mergeCell ref="E287:F287"/>
    <mergeCell ref="B251:I251"/>
    <mergeCell ref="B252:B253"/>
    <mergeCell ref="C252:D252"/>
    <mergeCell ref="G252:J252"/>
    <mergeCell ref="B258:F258"/>
    <mergeCell ref="G220:G222"/>
    <mergeCell ref="B230:D230"/>
    <mergeCell ref="B231:D231"/>
    <mergeCell ref="B232:D232"/>
    <mergeCell ref="B233:D233"/>
  </mergeCells>
  <printOptions/>
  <pageMargins left="0" right="0" top="0" bottom="0" header="0" footer="0"/>
  <pageSetup horizontalDpi="600" verticalDpi="600" orientation="landscape" r:id="rId2"/>
  <headerFooter>
    <oddFooter>&amp;C&amp;1#&amp;"Calibri"&amp;10&amp;K000000 For internal use only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2023-07-07T10:34:52Z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1741f6-9e47-426e-a683-937c37d4ebc5_Enabled">
    <vt:lpwstr>true</vt:lpwstr>
  </property>
  <property fmtid="{D5CDD505-2E9C-101B-9397-08002B2CF9AE}" pid="3" name="MSIP_Label_af1741f6-9e47-426e-a683-937c37d4ebc5_SetDate">
    <vt:lpwstr>2023-07-06T10:58:54Z</vt:lpwstr>
  </property>
  <property fmtid="{D5CDD505-2E9C-101B-9397-08002B2CF9AE}" pid="4" name="MSIP_Label_af1741f6-9e47-426e-a683-937c37d4ebc5_Method">
    <vt:lpwstr>Privileged</vt:lpwstr>
  </property>
  <property fmtid="{D5CDD505-2E9C-101B-9397-08002B2CF9AE}" pid="5" name="MSIP_Label_af1741f6-9e47-426e-a683-937c37d4ebc5_Name">
    <vt:lpwstr>af1741f6-9e47-426e-a683-937c37d4ebc5</vt:lpwstr>
  </property>
  <property fmtid="{D5CDD505-2E9C-101B-9397-08002B2CF9AE}" pid="6" name="MSIP_Label_af1741f6-9e47-426e-a683-937c37d4ebc5_SiteId">
    <vt:lpwstr>1e9b61e8-e590-4abc-b1af-24125e330d2a</vt:lpwstr>
  </property>
  <property fmtid="{D5CDD505-2E9C-101B-9397-08002B2CF9AE}" pid="7" name="MSIP_Label_af1741f6-9e47-426e-a683-937c37d4ebc5_ActionId">
    <vt:lpwstr>07d512f6-dd1b-4270-87d6-fca8c75b50f6</vt:lpwstr>
  </property>
  <property fmtid="{D5CDD505-2E9C-101B-9397-08002B2CF9AE}" pid="8" name="MSIP_Label_af1741f6-9e47-426e-a683-937c37d4ebc5_ContentBits">
    <vt:lpwstr>3</vt:lpwstr>
  </property>
  <property fmtid="{D5CDD505-2E9C-101B-9397-08002B2CF9AE}" pid="9" name="db.comClassification">
    <vt:lpwstr>For internal use only</vt:lpwstr>
  </property>
</Properties>
</file>