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66EB4448-B256-4DDA-B388-F134CDCB4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7" r:id="rId2"/>
    <sheet name="PPLF" sheetId="13" r:id="rId3"/>
    <sheet name="PPTSF" sheetId="8" r:id="rId4"/>
    <sheet name="PPCHF" sheetId="14" r:id="rId5"/>
  </sheets>
  <definedNames>
    <definedName name="_xlnm._FilterDatabase" localSheetId="4" hidden="1">PPCHF!$A$29:$K$142</definedName>
    <definedName name="JR_PAGE_ANCHOR_0_1">Index!$A$1</definedName>
    <definedName name="JR_PAGE_ANCHOR_0_2">#REF!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#REF!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1" i="7" l="1"/>
  <c r="G94" i="7" s="1"/>
  <c r="F111" i="7"/>
  <c r="F94" i="7" s="1"/>
  <c r="G44" i="7"/>
  <c r="F44" i="7"/>
  <c r="G149" i="14" l="1"/>
  <c r="F149" i="14"/>
  <c r="G18" i="14"/>
  <c r="F18" i="14"/>
  <c r="G13" i="14"/>
  <c r="F13" i="14"/>
  <c r="G37" i="8" l="1"/>
  <c r="F37" i="8"/>
  <c r="G54" i="7"/>
  <c r="F54" i="7"/>
  <c r="G51" i="7"/>
  <c r="F51" i="7"/>
  <c r="G55" i="7" l="1"/>
  <c r="G95" i="7" s="1"/>
  <c r="F55" i="7"/>
  <c r="F95" i="7" s="1"/>
  <c r="G133" i="14"/>
  <c r="F133" i="14"/>
  <c r="G110" i="14"/>
  <c r="G113" i="14" s="1"/>
  <c r="G25" i="14"/>
  <c r="G27" i="14" s="1"/>
  <c r="F25" i="14"/>
  <c r="G47" i="13"/>
  <c r="F47" i="13"/>
  <c r="F27" i="14" l="1"/>
  <c r="E180" i="7" l="1"/>
</calcChain>
</file>

<file path=xl/sharedStrings.xml><?xml version="1.0" encoding="utf-8"?>
<sst xmlns="http://schemas.openxmlformats.org/spreadsheetml/2006/main" count="1667" uniqueCount="862">
  <si>
    <t>Sr No.</t>
  </si>
  <si>
    <t>Short Name</t>
  </si>
  <si>
    <t>Scheme Name</t>
  </si>
  <si>
    <t>Parag Parikh Liquid Fund</t>
  </si>
  <si>
    <t>Parag Parikh Conservative Hybrid Fund</t>
  </si>
  <si>
    <t xml:space="preserve">
  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</si>
  <si>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</si>
  <si>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</si>
  <si>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</si>
  <si>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</si>
  <si>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</si>
  <si>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</si>
  <si>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</si>
  <si>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</si>
  <si>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</si>
  <si>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</si>
  <si>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Finance</t>
  </si>
  <si>
    <t>ITC Limited</t>
  </si>
  <si>
    <t>INE154A01025</t>
  </si>
  <si>
    <t>Diversified FMCG</t>
  </si>
  <si>
    <t>Coal India Limited</t>
  </si>
  <si>
    <t>INE522F01014</t>
  </si>
  <si>
    <t>Consumable Fuels</t>
  </si>
  <si>
    <t>Power Grid Corporation of India Limited</t>
  </si>
  <si>
    <t>INE752E01010</t>
  </si>
  <si>
    <t>Power</t>
  </si>
  <si>
    <t>Automobiles</t>
  </si>
  <si>
    <t>Sub Total</t>
  </si>
  <si>
    <t>(b) Unlisted</t>
  </si>
  <si>
    <t>Total</t>
  </si>
  <si>
    <t>Others</t>
  </si>
  <si>
    <t>Margin Fixed Deposit</t>
  </si>
  <si>
    <t xml:space="preserve">Duration (in Days) </t>
  </si>
  <si>
    <t>365</t>
  </si>
  <si>
    <t>367</t>
  </si>
  <si>
    <t>Reverse Repo / TREPS</t>
  </si>
  <si>
    <t>Clearing Corporation of India Ltd</t>
  </si>
  <si>
    <t>Net Receivables / (Payables)</t>
  </si>
  <si>
    <t>GRAND TOTAL</t>
  </si>
  <si>
    <t xml:space="preserve"> </t>
  </si>
  <si>
    <t>Industry / Rating</t>
  </si>
  <si>
    <t>Debt Instruments</t>
  </si>
  <si>
    <t>(a) Listed / awaiting listing on Stock Exchange</t>
  </si>
  <si>
    <t>Sovereign</t>
  </si>
  <si>
    <t>GOI2718</t>
  </si>
  <si>
    <t>IN3620120037</t>
  </si>
  <si>
    <t>GOI979</t>
  </si>
  <si>
    <t>IN1520120149</t>
  </si>
  <si>
    <t>GOI983</t>
  </si>
  <si>
    <t>IN2220120090</t>
  </si>
  <si>
    <t>(b) Privately placed / Unlisted</t>
  </si>
  <si>
    <t>NIL</t>
  </si>
  <si>
    <t>Money Market Instruments</t>
  </si>
  <si>
    <t>Certificate of Deposit</t>
  </si>
  <si>
    <t>KMBK778</t>
  </si>
  <si>
    <t>INE237A168N5</t>
  </si>
  <si>
    <t>UTIB1252</t>
  </si>
  <si>
    <t>INE238AD6066</t>
  </si>
  <si>
    <t>Commercial Paper</t>
  </si>
  <si>
    <t>HDFC1177</t>
  </si>
  <si>
    <t>INE001A14YI6</t>
  </si>
  <si>
    <t>Treasury Bill</t>
  </si>
  <si>
    <t>TBIL2120</t>
  </si>
  <si>
    <t>91 Days Tbill (MD 02/02/2023)</t>
  </si>
  <si>
    <t>IN002022X312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</si>
  <si>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</si>
  <si>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</si>
  <si>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</si>
  <si>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</si>
  <si>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</si>
  <si>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</si>
  <si>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</si>
  <si>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</si>
  <si>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</si>
  <si>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</si>
  <si>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</si>
  <si>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</si>
  <si>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TBIL2126</t>
  </si>
  <si>
    <t>91 Days Tbill (MD 16/02/2023)</t>
  </si>
  <si>
    <t>IN002022X338</t>
  </si>
  <si>
    <t>FDHD2022</t>
  </si>
  <si>
    <t>6.05% HDFC Bank Limited (04/10/2023)</t>
  </si>
  <si>
    <t>FDHD2006</t>
  </si>
  <si>
    <t>5.10% HDFC Bank Limited (22/04/2023)</t>
  </si>
  <si>
    <t>FDHD2029</t>
  </si>
  <si>
    <t>6.5% HDFC Bank Limited (19/12/2023)</t>
  </si>
  <si>
    <t>FDHD2023</t>
  </si>
  <si>
    <t>5.5% HDFC Bank Limited (09/10/2023)</t>
  </si>
  <si>
    <t>FDHD2026</t>
  </si>
  <si>
    <t>4.5% HDFC Bank Limited (08/02/2023)</t>
  </si>
  <si>
    <t>FDHD2024</t>
  </si>
  <si>
    <t>5.5% HDFC Bank Limited (10/10/2023)</t>
  </si>
  <si>
    <t>Indian Railway Finance Corporation Limited</t>
  </si>
  <si>
    <t>INE053F01010</t>
  </si>
  <si>
    <t>Petronet LNG Limited</t>
  </si>
  <si>
    <t>INE347G01014</t>
  </si>
  <si>
    <t>Gas</t>
  </si>
  <si>
    <t>Bajaj Auto Limited</t>
  </si>
  <si>
    <t>INE917I01010</t>
  </si>
  <si>
    <t>IN3120180200</t>
  </si>
  <si>
    <t>IN2020180013</t>
  </si>
  <si>
    <t>IN4520200093</t>
  </si>
  <si>
    <t>IN2920180030</t>
  </si>
  <si>
    <t>IN3320170175</t>
  </si>
  <si>
    <t>INE261F08CK9</t>
  </si>
  <si>
    <t>IN2820180049</t>
  </si>
  <si>
    <t>IN2120170070</t>
  </si>
  <si>
    <t>IN1620220070</t>
  </si>
  <si>
    <t>IN2820180114</t>
  </si>
  <si>
    <t>IN2120180053</t>
  </si>
  <si>
    <t>IN2020180039</t>
  </si>
  <si>
    <t>IN3420170182</t>
  </si>
  <si>
    <t>IN3120180036</t>
  </si>
  <si>
    <t>IN2220180052</t>
  </si>
  <si>
    <t>IN0020220037</t>
  </si>
  <si>
    <t>IN4520200044</t>
  </si>
  <si>
    <t>IN3420210046</t>
  </si>
  <si>
    <t>IN1520180200</t>
  </si>
  <si>
    <t>IN3320180166</t>
  </si>
  <si>
    <t>IN1420180151</t>
  </si>
  <si>
    <t>IN3320180034</t>
  </si>
  <si>
    <t>IN2120180095</t>
  </si>
  <si>
    <t>IN2020180047</t>
  </si>
  <si>
    <t>IN3120180192</t>
  </si>
  <si>
    <t>IN3620180023</t>
  </si>
  <si>
    <t>IN3520170090</t>
  </si>
  <si>
    <t>IN2820180015</t>
  </si>
  <si>
    <t>IN3120170094</t>
  </si>
  <si>
    <t>IN2920170098</t>
  </si>
  <si>
    <t>IN4520200010</t>
  </si>
  <si>
    <t>IN1920190056</t>
  </si>
  <si>
    <t>IN1320210041</t>
  </si>
  <si>
    <t>IN2220200124</t>
  </si>
  <si>
    <t>IN2920180196</t>
  </si>
  <si>
    <t>IN3320180042</t>
  </si>
  <si>
    <t>IN2920180212</t>
  </si>
  <si>
    <t>IN2920180188</t>
  </si>
  <si>
    <t>IN2820180106</t>
  </si>
  <si>
    <t>IN1520180192</t>
  </si>
  <si>
    <t>IN2220180037</t>
  </si>
  <si>
    <t>IN3620180106</t>
  </si>
  <si>
    <t>IN3320180174</t>
  </si>
  <si>
    <t>IN3420180017</t>
  </si>
  <si>
    <t>IN3320180182</t>
  </si>
  <si>
    <t>IN1020180130</t>
  </si>
  <si>
    <t>IN2920180097</t>
  </si>
  <si>
    <t>IN1020180080</t>
  </si>
  <si>
    <t>IN1520180291</t>
  </si>
  <si>
    <t>IN3120170136</t>
  </si>
  <si>
    <t>IN3720180063</t>
  </si>
  <si>
    <t>IN3120180218</t>
  </si>
  <si>
    <t>IN3320170191</t>
  </si>
  <si>
    <t>IN1620170150</t>
  </si>
  <si>
    <t>IN3420180124</t>
  </si>
  <si>
    <t>IN1520180226</t>
  </si>
  <si>
    <t>IN1820180108</t>
  </si>
  <si>
    <t>IN2720180032</t>
  </si>
  <si>
    <t>IN1520180234</t>
  </si>
  <si>
    <t>IN2920170205</t>
  </si>
  <si>
    <t>IN3420170216</t>
  </si>
  <si>
    <t>IN3520170041</t>
  </si>
  <si>
    <t>IN3320180018</t>
  </si>
  <si>
    <t>IN1220180021</t>
  </si>
  <si>
    <t>IN1620170101</t>
  </si>
  <si>
    <t>IN1520170136</t>
  </si>
  <si>
    <t>IN1020170131</t>
  </si>
  <si>
    <t>IN1920170108</t>
  </si>
  <si>
    <t>IN1920170066</t>
  </si>
  <si>
    <t>IN1920170041</t>
  </si>
  <si>
    <t>IN3420170117</t>
  </si>
  <si>
    <t>IN3420190016</t>
  </si>
  <si>
    <t>INE219X07215</t>
  </si>
  <si>
    <t>IN1620190190</t>
  </si>
  <si>
    <t>IN2020190103</t>
  </si>
  <si>
    <t>IN3120190068</t>
  </si>
  <si>
    <t>IN1420190085</t>
  </si>
  <si>
    <t>IN3420210053</t>
  </si>
  <si>
    <t>IN3520210037</t>
  </si>
  <si>
    <t>INE090A169Y6</t>
  </si>
  <si>
    <t>INE238AD6157</t>
  </si>
  <si>
    <t>INE237A164R5</t>
  </si>
  <si>
    <t>INE028A16DC1</t>
  </si>
  <si>
    <t>INE001A14ZT0</t>
  </si>
  <si>
    <t>5.10% HDFC Bank Limited (29/05/2023)</t>
  </si>
  <si>
    <t>5.10% HDFC Bank Limited (30/05/2023)</t>
  </si>
  <si>
    <t>5.10% HDFC Bank Limited (01/06/2023)</t>
  </si>
  <si>
    <t>5.25% Axis Bank Limited (30/05/2023)</t>
  </si>
  <si>
    <t>8.67% Uttarakhand SDL (MD 06/02/2023)</t>
  </si>
  <si>
    <t>8.68% Gujarat SDL (MD 06/02/2023)</t>
  </si>
  <si>
    <t>8.67% Maharashtra SDL (MD 06/02/2023)</t>
  </si>
  <si>
    <t>8.08% Tamilnadu SDL (MD 26/12/2028)</t>
  </si>
  <si>
    <t>8% Kerala SDL (MD 11/04/2028)</t>
  </si>
  <si>
    <t>6.99% Telangana SDL (MD 10/06/2028)</t>
  </si>
  <si>
    <t>8.16% Rajasthan SDL (MD 09/05/2028)</t>
  </si>
  <si>
    <t>7.92% Uttar Pradesh SDL (MD 24/01/2028)</t>
  </si>
  <si>
    <t>8.34% Punjab SDL (MD 30/05/2028)</t>
  </si>
  <si>
    <t>7.88% Madhya Pradesh SDL (MD 24/01/2028)</t>
  </si>
  <si>
    <t>7.63% Haryana SDL (MD 01/06/2028)</t>
  </si>
  <si>
    <t>8.43% Punjab SDL (MD 05/12/2028)</t>
  </si>
  <si>
    <t>8.42% Madhya Pradesh SDL (MD 08/08/2028)</t>
  </si>
  <si>
    <t>8.33% Kerala SDL (MD 30/05/2028)</t>
  </si>
  <si>
    <t>8.29% West Bengal SDL (MD 21/02/2028)</t>
  </si>
  <si>
    <t>8.15% Tamil Nadu SDL (MD 09/05/2028)</t>
  </si>
  <si>
    <t>8.08% Maharashtra SDL (MD 26/12/2028)</t>
  </si>
  <si>
    <t>6.98% Telangana SDL (MD 22/04/2028)</t>
  </si>
  <si>
    <t>6.79% West Bangal SDL (MD 30/06/2028)</t>
  </si>
  <si>
    <t>8.5% Gujarat SDL (MD 28/11/2028)</t>
  </si>
  <si>
    <t>8.45% Uttar Pradesh SDL (MD 27/02/2029)</t>
  </si>
  <si>
    <t>8.43% Goa SDL (MD 13/03/2029)</t>
  </si>
  <si>
    <t>8.45% Uttar Pradesh SDL (MD 27/06/2028)</t>
  </si>
  <si>
    <t>8.37% Madhya Pradesh SDL (MD 05/12/2028)</t>
  </si>
  <si>
    <t>8.41% Kerala SDL (MD 06/06/2028)</t>
  </si>
  <si>
    <t>8.18% Tamilnadu SDL (MD 19/12/2028)</t>
  </si>
  <si>
    <t>8.2% Uttarakhand SDL (MD 09/05/2028)</t>
  </si>
  <si>
    <t>8.15% Chhattisgarh SDL (MD 27/03/2028)</t>
  </si>
  <si>
    <t>7.99% Punjab SDL (MD 11/04/2028)</t>
  </si>
  <si>
    <t>7.65% Tamil Nadu SDL (MD 06/12/2027)</t>
  </si>
  <si>
    <t>7.64% Rajasthan SDL (MD 01/11/2027)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</si>
  <si>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</si>
  <si>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</si>
  <si>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</si>
  <si>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</si>
  <si>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</si>
  <si>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</si>
  <si>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8.65% Rajasthan SDL (MD 03/10/2028)</t>
  </si>
  <si>
    <t>8.63% Rajasthan SDL (MD 03/09/2028)</t>
  </si>
  <si>
    <t>8.61% Punjab SDL (MD 14/11/2028)</t>
  </si>
  <si>
    <t>8.53% Gujarat SDL (MD 20/11/2028)</t>
  </si>
  <si>
    <t>8.56% Maharashtra SDL (MD 11/07/2028)</t>
  </si>
  <si>
    <t>8.49% Uttarakhand SDL (MD 21/08/2028)</t>
  </si>
  <si>
    <t>8.43% Uttar Pradesh SDL (MD 06/03/2029)</t>
  </si>
  <si>
    <t>8.44% West Bengal SDL (MD 27/06/2028)</t>
  </si>
  <si>
    <t>8.39% Uttar Pradesh SDL (MD 13/03/2029)</t>
  </si>
  <si>
    <t>8.4% Andhra Pradesh SDL (MD 20/06/2028)</t>
  </si>
  <si>
    <t>8.4% Rajasthan SDL (MD 20/06/2028)</t>
  </si>
  <si>
    <t>8.39% Andhra Pradesh SDL (MD 23/05/2028)</t>
  </si>
  <si>
    <t>8.28% Gujarat SDL (MD 20/02/2029)</t>
  </si>
  <si>
    <t>8.34% Tamil Nadu SDL (MD 28/02/2028)</t>
  </si>
  <si>
    <t>8.31% Jharkhand SDL (MD 13/02/2029)</t>
  </si>
  <si>
    <t>8.25% Tamilnadu SDL (MD 02/01/2029)</t>
  </si>
  <si>
    <t>8.34% Uttar Pradesh SDL (MD 28/02/2028)</t>
  </si>
  <si>
    <t>8.29% Haryana SDL (MD 14/03/2028)</t>
  </si>
  <si>
    <t>8.21% West Bengal SDL (MD 23/01/2029)</t>
  </si>
  <si>
    <t>8.17% Gujarat SDL (MD 19/12/2028)</t>
  </si>
  <si>
    <t>8.2% Jammu and Kashmir SDL (MD 30/01/2029)</t>
  </si>
  <si>
    <t>8.19% Odisha SDL (MD 09/05/2028)</t>
  </si>
  <si>
    <t>8.08% Gujarat SDL (MD 26/12/2028)</t>
  </si>
  <si>
    <t>8.13% Rajasthan SDL (MD 27/03/2028)</t>
  </si>
  <si>
    <t>8.09% West Bengal SDL (MD 27/03/2028)</t>
  </si>
  <si>
    <t>8.11% Chattisgarh SDL (MD 31/01/2028)</t>
  </si>
  <si>
    <t>7.98% Uttar Pradesh SDL (MD 11/04/2028)</t>
  </si>
  <si>
    <t>7.97% Assam SDL (MD 18/04/2028)</t>
  </si>
  <si>
    <t>7.86% Haryana SDL (MD 27/12/2027)</t>
  </si>
  <si>
    <t>7.75% Gujarat SDL (MD 13/12/2027)</t>
  </si>
  <si>
    <t>7.77% Andhra Pradesh SDL (MD 10/01/2028)</t>
  </si>
  <si>
    <t>7.65% Karnataka SDL (MD 06/12/2027)</t>
  </si>
  <si>
    <t>7.64% Karnataka SDL (MD 08/11/2027)</t>
  </si>
  <si>
    <t>7.55% Karnataka SDL (MD 25/10/2027)</t>
  </si>
  <si>
    <t>7.53% West Bengal SDL (MD 22/11/2027)</t>
  </si>
  <si>
    <t>7.32% West Bengal SDL (MD 26/06/2029)</t>
  </si>
  <si>
    <t>7.24% Haryana SDL (MD 18/03/2029)</t>
  </si>
  <si>
    <t>7.13% Kerala SDL (MD 10/07/2029)</t>
  </si>
  <si>
    <t>7.11% Tamilnadu SDL (MD 31/07/2029)</t>
  </si>
  <si>
    <t>7.09% Goa SDL (MD 28/08/2029)</t>
  </si>
  <si>
    <t>6.83% West Bengal SDL (MD 07/07/2028)</t>
  </si>
  <si>
    <t>6.53% Chattisgarh SDL (MD 15/09/2028)</t>
  </si>
  <si>
    <t>CRISIL A1+</t>
  </si>
  <si>
    <t>ICRA A1+</t>
  </si>
  <si>
    <t>ICRA AAA</t>
  </si>
  <si>
    <t>CRISIL AAA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</si>
  <si>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</si>
  <si>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</si>
  <si>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</si>
  <si>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</si>
  <si>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</si>
  <si>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</si>
  <si>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</si>
  <si>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</si>
  <si>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</si>
  <si>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</si>
  <si>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</si>
  <si>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</si>
  <si>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</si>
  <si>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</si>
  <si>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</si>
  <si>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</si>
  <si>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</si>
  <si>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</si>
  <si>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</si>
  <si>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</si>
  <si>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</si>
  <si>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</si>
  <si>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</si>
  <si>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</si>
  <si>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</si>
  <si>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</si>
  <si>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</si>
  <si>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</si>
  <si>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</si>
  <si>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</si>
  <si>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</si>
  <si>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</si>
  <si>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</si>
  <si>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</si>
  <si>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</si>
  <si>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</si>
  <si>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</si>
  <si>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</si>
  <si>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</si>
  <si>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</si>
  <si>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</si>
  <si>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</si>
  <si>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</si>
  <si>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</si>
  <si>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</si>
  <si>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</si>
  <si>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</si>
  <si>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</si>
  <si>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</si>
  <si>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</si>
  <si>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</si>
  <si>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</si>
  <si>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</si>
  <si>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</si>
  <si>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</si>
  <si>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</si>
  <si>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</si>
  <si>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</si>
  <si>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Parag Parikh Conservative Hybrid Fund - Direct Plan - Growth</t>
  </si>
  <si>
    <t>Parag Parikh Conservative Hybrid Fund - Regular Plan - Growth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</si>
  <si>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</si>
  <si>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</si>
  <si>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</si>
  <si>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</si>
  <si>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</si>
  <si>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Underlying</t>
  </si>
  <si>
    <t>Call/Put</t>
  </si>
  <si>
    <t>Number of Contracts</t>
  </si>
  <si>
    <t>Option Price when purchased (Rs. Per unit)</t>
  </si>
  <si>
    <t>Current Option Price ( Rs. Per unit)</t>
  </si>
  <si>
    <t>IN1320190243</t>
  </si>
  <si>
    <t>GOI4090</t>
  </si>
  <si>
    <t>SBAI218</t>
  </si>
  <si>
    <t>INE062A16473</t>
  </si>
  <si>
    <t>BKBA356</t>
  </si>
  <si>
    <t>INE028A16CV3</t>
  </si>
  <si>
    <t>NBAR693</t>
  </si>
  <si>
    <t>National Bank For Agriculture and Rural Development (03/04/2023) **</t>
  </si>
  <si>
    <t>INE261F14JI6</t>
  </si>
  <si>
    <t>TBIL2149</t>
  </si>
  <si>
    <t>91 Days Tbill (MD 06/04/2023)</t>
  </si>
  <si>
    <t>IN002022X403</t>
  </si>
  <si>
    <t>TBIL2152</t>
  </si>
  <si>
    <t>91 Days Tbill (MD 13/04/2023)</t>
  </si>
  <si>
    <t>IN002022X411</t>
  </si>
  <si>
    <t>6.35% Bihar SDL (MD 31/03/2023)</t>
  </si>
  <si>
    <t>ICICI Bank Limited</t>
  </si>
  <si>
    <t>INE090A01021</t>
  </si>
  <si>
    <t>Banks</t>
  </si>
  <si>
    <t>Kotak Mahindra Bank Limited</t>
  </si>
  <si>
    <t>INE237A01028</t>
  </si>
  <si>
    <t>Derivatives</t>
  </si>
  <si>
    <t>Index / Stock Futures</t>
  </si>
  <si>
    <t>Kotak Mahindra Bank Limited February 2023 Future</t>
  </si>
  <si>
    <t>ICICI Bank Limited February 2023 Future</t>
  </si>
  <si>
    <t>INE213A08040</t>
  </si>
  <si>
    <t>January-23</t>
  </si>
  <si>
    <t>CARE A1+</t>
  </si>
  <si>
    <t>8.   Average Portfolio Maturity is 46 days.</t>
  </si>
  <si>
    <t>ICICI Bank Ltd</t>
  </si>
  <si>
    <t>Kotak Mahindra Bank Ltd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</si>
  <si>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</si>
  <si>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</si>
  <si>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</si>
  <si>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</si>
  <si>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</si>
  <si>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</si>
  <si>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options as a % of net assets : $0.00%</t>
  </si>
  <si>
    <t>Total exposure through futures as a % of net assets : 0.85%</t>
  </si>
  <si>
    <t>Monthly Portfolio Statement as on January 31, 2023</t>
  </si>
  <si>
    <t>TBIL2155</t>
  </si>
  <si>
    <t>91 Days Tbill (MD 20/04/2023)</t>
  </si>
  <si>
    <t>IN002022X429</t>
  </si>
  <si>
    <t>TBIL2157</t>
  </si>
  <si>
    <t>91 Days Tbill (MD 28/04/2023)</t>
  </si>
  <si>
    <t>IN002022X437</t>
  </si>
  <si>
    <t>TRP_010223</t>
  </si>
  <si>
    <t>IRLY01</t>
  </si>
  <si>
    <t>PLNG01</t>
  </si>
  <si>
    <t>BALN01</t>
  </si>
  <si>
    <t>COAL01</t>
  </si>
  <si>
    <t>PGCI01</t>
  </si>
  <si>
    <t>ITCL02</t>
  </si>
  <si>
    <t>IBCL05</t>
  </si>
  <si>
    <t>KOMA02</t>
  </si>
  <si>
    <t>GOI2183</t>
  </si>
  <si>
    <t>GOI2490</t>
  </si>
  <si>
    <t>GOI4096</t>
  </si>
  <si>
    <t>GOI2039</t>
  </si>
  <si>
    <t>GOI3221</t>
  </si>
  <si>
    <t>NBAR587</t>
  </si>
  <si>
    <t>ONGC38</t>
  </si>
  <si>
    <t>GOI2172</t>
  </si>
  <si>
    <t>GOI3899</t>
  </si>
  <si>
    <t>GOI4640</t>
  </si>
  <si>
    <t>GOI3375</t>
  </si>
  <si>
    <t>GOI2164</t>
  </si>
  <si>
    <t>GOI2058</t>
  </si>
  <si>
    <t>GOI1993</t>
  </si>
  <si>
    <t>GOI2089</t>
  </si>
  <si>
    <t>GOI2167</t>
  </si>
  <si>
    <t>GOI4485</t>
  </si>
  <si>
    <t>GOI3648</t>
  </si>
  <si>
    <t>GOI3519</t>
  </si>
  <si>
    <t>GOI2147</t>
  </si>
  <si>
    <t>GOI2206</t>
  </si>
  <si>
    <t>GOI2228</t>
  </si>
  <si>
    <t>GOI2076</t>
  </si>
  <si>
    <t>GOI2197</t>
  </si>
  <si>
    <t>GOI2066</t>
  </si>
  <si>
    <t>GOI2161</t>
  </si>
  <si>
    <t>GOI4101</t>
  </si>
  <si>
    <t>GOI2025</t>
  </si>
  <si>
    <t>GOI2035</t>
  </si>
  <si>
    <t>GOI1958</t>
  </si>
  <si>
    <t>GOI3946</t>
  </si>
  <si>
    <t>GOI4103</t>
  </si>
  <si>
    <t>GOI2339</t>
  </si>
  <si>
    <t>GOI3532</t>
  </si>
  <si>
    <t>GOI2627</t>
  </si>
  <si>
    <t>GOI2119</t>
  </si>
  <si>
    <t>GOI2128</t>
  </si>
  <si>
    <t>GOI2124</t>
  </si>
  <si>
    <t>GOI2115</t>
  </si>
  <si>
    <t>GOI3409</t>
  </si>
  <si>
    <t>GOI2143</t>
  </si>
  <si>
    <t>GOI2087</t>
  </si>
  <si>
    <t>GOI4102</t>
  </si>
  <si>
    <t>GOI4643</t>
  </si>
  <si>
    <t>GOI2221</t>
  </si>
  <si>
    <t>GOI4642</t>
  </si>
  <si>
    <t>GOI2217</t>
  </si>
  <si>
    <t>GOI2055</t>
  </si>
  <si>
    <t>GOI4641</t>
  </si>
  <si>
    <t>GOI2205</t>
  </si>
  <si>
    <t>GOI1999</t>
  </si>
  <si>
    <t>GOI3190</t>
  </si>
  <si>
    <t>GOI3363</t>
  </si>
  <si>
    <t>GOI4094</t>
  </si>
  <si>
    <t>GOI4097</t>
  </si>
  <si>
    <t>GOI2163</t>
  </si>
  <si>
    <t>GOI3259</t>
  </si>
  <si>
    <t>GOI3344</t>
  </si>
  <si>
    <t>GOI3932</t>
  </si>
  <si>
    <t>GOI2168</t>
  </si>
  <si>
    <t>GOI2032</t>
  </si>
  <si>
    <t>GOI3329</t>
  </si>
  <si>
    <t>GOI2027</t>
  </si>
  <si>
    <t>GOI2259</t>
  </si>
  <si>
    <t>GOI4092</t>
  </si>
  <si>
    <t>GOI3220</t>
  </si>
  <si>
    <t>GOI1954</t>
  </si>
  <si>
    <t>GOI3768</t>
  </si>
  <si>
    <t>GOI3593</t>
  </si>
  <si>
    <t>GOI1942</t>
  </si>
  <si>
    <t>GOI1933</t>
  </si>
  <si>
    <t>GOI4098</t>
  </si>
  <si>
    <t>GOI4099</t>
  </si>
  <si>
    <t>GOI2438</t>
  </si>
  <si>
    <t>IGIF29</t>
  </si>
  <si>
    <t>GOI4095</t>
  </si>
  <si>
    <t>GOI2458</t>
  </si>
  <si>
    <t>GOI4093</t>
  </si>
  <si>
    <t>GOI4100</t>
  </si>
  <si>
    <t>GOI3649</t>
  </si>
  <si>
    <t>SBAI215</t>
  </si>
  <si>
    <t>INE062A16465</t>
  </si>
  <si>
    <t>IBCL1141</t>
  </si>
  <si>
    <t>UTIB1258</t>
  </si>
  <si>
    <t>KMBK808</t>
  </si>
  <si>
    <t>BKBA364</t>
  </si>
  <si>
    <t>HDFC1210</t>
  </si>
  <si>
    <t>FDHD2007</t>
  </si>
  <si>
    <t>FDHD2009</t>
  </si>
  <si>
    <t>FDHD2008</t>
  </si>
  <si>
    <t>FDUT963</t>
  </si>
  <si>
    <t>FDUT998</t>
  </si>
  <si>
    <t>7.1% Axis Bank Limited (14/02/2024)</t>
  </si>
  <si>
    <t>392</t>
  </si>
  <si>
    <t>5.14% NABARD NCD Series 21D (MD 31/01/2024)</t>
  </si>
  <si>
    <t>4.5% Oil &amp; Nat Gas Corp Ltd NCD Sr4(MD09/02/2024)</t>
  </si>
  <si>
    <t>7.38% GOI (MD 20/06/2027)</t>
  </si>
  <si>
    <t>~ YTM as on January 31, 2023</t>
  </si>
  <si>
    <t>^ Pursuant to AMFI circular no. 135/BP/91/2020-21, Yield to Call (YTC) for AT-1 bonds and Tier-2 bonds as on January 31, 2023.</t>
  </si>
  <si>
    <t xml:space="preserve"> January 31, 2023 (Rs.)</t>
  </si>
  <si>
    <t xml:space="preserve">3.   Total Dividend (Net) declared during the period ended January 31, 2023  </t>
  </si>
  <si>
    <t>4.   Total Bonus declared during the period ended January 31, 2023 - Nil</t>
  </si>
  <si>
    <t>5.    Total outstanding exposure in derivative instruments as on January 31, 2023 - Nil</t>
  </si>
  <si>
    <t>6.    Total investment in Foreign Securities / ADRs / GDRs as on January 31, 2023 - Nil</t>
  </si>
  <si>
    <t>7.    Details of transactions of "Credit Default Swap" for the month ended January 31, 2023 - Nil</t>
  </si>
  <si>
    <t>9.  Repo transactions in corporate debt securities during the period ending January 31, 2023 - Nil</t>
  </si>
  <si>
    <t>3.   Total Dividend (Net) declared during the period ended January 31, 2023 :</t>
  </si>
  <si>
    <t>8.   Average Portfolio Maturity is 1238 days.</t>
  </si>
  <si>
    <t>E. Hedging Positions through swaps as on 31-January-2023: Nil</t>
  </si>
  <si>
    <t>December 30, 2022 (Rs.)</t>
  </si>
  <si>
    <t>Parag Parikh Flexi Cap Fund</t>
  </si>
  <si>
    <t>null</t>
  </si>
  <si>
    <t>HDFC03</t>
  </si>
  <si>
    <t>Housing Development Finance Corporation Limited</t>
  </si>
  <si>
    <t>INE001A01036</t>
  </si>
  <si>
    <t>BAJA01</t>
  </si>
  <si>
    <t>Bajaj Holdings &amp; Investment Limited</t>
  </si>
  <si>
    <t>INE118A01012</t>
  </si>
  <si>
    <t>HCLT02</t>
  </si>
  <si>
    <t>HCL Technologies Limited</t>
  </si>
  <si>
    <t>INE860A01027</t>
  </si>
  <si>
    <t>IT - Software</t>
  </si>
  <si>
    <t>UTIB02</t>
  </si>
  <si>
    <t>Axis Bank Limited</t>
  </si>
  <si>
    <t>INE238A01034</t>
  </si>
  <si>
    <t>HERO02</t>
  </si>
  <si>
    <t>Hero MotoCorp Limited</t>
  </si>
  <si>
    <t>INE158A01026</t>
  </si>
  <si>
    <t>IEEL02</t>
  </si>
  <si>
    <t>Indian Energy Exchange Limited</t>
  </si>
  <si>
    <t>INE022Q01020</t>
  </si>
  <si>
    <t>Capital Markets</t>
  </si>
  <si>
    <t>MOFS03</t>
  </si>
  <si>
    <t>Motilal Oswal Financial Services Limited</t>
  </si>
  <si>
    <t>INE338I01027</t>
  </si>
  <si>
    <t>CDSL01</t>
  </si>
  <si>
    <t>Central Depository Services (India) Limited</t>
  </si>
  <si>
    <t>INE736A01011</t>
  </si>
  <si>
    <t>MCEX01</t>
  </si>
  <si>
    <t>Multi Commodity Exchange of India Limited</t>
  </si>
  <si>
    <t>INE745G01035</t>
  </si>
  <si>
    <t>NMDC01</t>
  </si>
  <si>
    <t>NMDC Limited</t>
  </si>
  <si>
    <t>INE584A01023</t>
  </si>
  <si>
    <t>Minerals &amp; Mining</t>
  </si>
  <si>
    <t>SPIL03</t>
  </si>
  <si>
    <t>Sun Pharmaceutical Industries Limited</t>
  </si>
  <si>
    <t>INE044A01036</t>
  </si>
  <si>
    <t>Pharmaceuticals &amp; Biotechnology</t>
  </si>
  <si>
    <t>CHEL02</t>
  </si>
  <si>
    <t>Zydus Lifesciences Limited</t>
  </si>
  <si>
    <t>INE010B01027</t>
  </si>
  <si>
    <t>Reliance Industries Limited</t>
  </si>
  <si>
    <t>INE002A01018</t>
  </si>
  <si>
    <t>Petroleum Products</t>
  </si>
  <si>
    <t>DRRL02</t>
  </si>
  <si>
    <t>Dr. Reddy's Laboratories Limited</t>
  </si>
  <si>
    <t>INE089A01023</t>
  </si>
  <si>
    <t>Bajaj Finance Limited</t>
  </si>
  <si>
    <t>INE296A01024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</si>
  <si>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</si>
  <si>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</si>
  <si>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</si>
  <si>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</si>
  <si>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</si>
  <si>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</si>
  <si>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</si>
  <si>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CIPL03</t>
  </si>
  <si>
    <t>Cipla Limited</t>
  </si>
  <si>
    <t>INE059A01026</t>
  </si>
  <si>
    <t>ICRA01</t>
  </si>
  <si>
    <t>ICRA Limited</t>
  </si>
  <si>
    <t>INE725G01011</t>
  </si>
  <si>
    <t>MAUD01</t>
  </si>
  <si>
    <t>Maruti Suzuki India Limited</t>
  </si>
  <si>
    <t>INE585B01010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</si>
  <si>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</si>
  <si>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</si>
  <si>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</si>
  <si>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</si>
  <si>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</si>
  <si>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</si>
  <si>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Ambuja Cements Limited</t>
  </si>
  <si>
    <t>INE079A01024</t>
  </si>
  <si>
    <t>Cement &amp; Cement Products</t>
  </si>
  <si>
    <t>IndusInd Bank Limited</t>
  </si>
  <si>
    <t>INE095A01012</t>
  </si>
  <si>
    <t>MASC01</t>
  </si>
  <si>
    <t>Maharashtra Scooters Limited</t>
  </si>
  <si>
    <t>INE288A01013</t>
  </si>
  <si>
    <t>Tech Mahindra Limited</t>
  </si>
  <si>
    <t>INE669C01036</t>
  </si>
  <si>
    <t>Hindustan Unilever Limited</t>
  </si>
  <si>
    <t>INE030A01027</t>
  </si>
  <si>
    <t>HDFC Life Insurance Company Limited</t>
  </si>
  <si>
    <t>INE795G01014</t>
  </si>
  <si>
    <t>Insurance</t>
  </si>
  <si>
    <t>NMST01</t>
  </si>
  <si>
    <t>INE0NNS01018</t>
  </si>
  <si>
    <t>Equity &amp; Equity related Foreign Investments</t>
  </si>
  <si>
    <t>29798540USD</t>
  </si>
  <si>
    <t>Alphabet Inc A</t>
  </si>
  <si>
    <t>US02079K3059</t>
  </si>
  <si>
    <t>951692USD</t>
  </si>
  <si>
    <t>Microsoft Corp</t>
  </si>
  <si>
    <t>US5949181045</t>
  </si>
  <si>
    <t>645156USD</t>
  </si>
  <si>
    <t>Amazon Com Inc</t>
  </si>
  <si>
    <t>US0231351067</t>
  </si>
  <si>
    <t>14971609USD</t>
  </si>
  <si>
    <t>Meta Platforms Registered Shares A</t>
  </si>
  <si>
    <t>US30303M1027</t>
  </si>
  <si>
    <t>4682984USD</t>
  </si>
  <si>
    <t>US86959X1072</t>
  </si>
  <si>
    <t>HDFC Life Insurance Company Limited February 2023 Future</t>
  </si>
  <si>
    <t>Hindustan Unilever Limited February 2023 Future</t>
  </si>
  <si>
    <t>Tech Mahindra Limited February 2023 Future</t>
  </si>
  <si>
    <t>IndusInd Bank Limited February 2023 Future</t>
  </si>
  <si>
    <t>Ambuja Cements Limited February 2023 Future</t>
  </si>
  <si>
    <t>Maruti Suzuki India Limited February 2023 Future</t>
  </si>
  <si>
    <t>Bajaj Finance Limited February 2023 Future</t>
  </si>
  <si>
    <t>Reliance Industries Limited February 2023 Future</t>
  </si>
  <si>
    <t>BKBA362</t>
  </si>
  <si>
    <t>INE028A16CZ4</t>
  </si>
  <si>
    <t>NBAR698</t>
  </si>
  <si>
    <t>National Bank For Agriculture and Rural Development (23/01/2024) ** #</t>
  </si>
  <si>
    <t>INE261F16686</t>
  </si>
  <si>
    <t>HDFC1218</t>
  </si>
  <si>
    <t>Housing Development Finance Corporation Limited (26/12/2023) **</t>
  </si>
  <si>
    <t>INE001A14ZZ7</t>
  </si>
  <si>
    <t>FDUT992</t>
  </si>
  <si>
    <t>4.60% Axis Bank Limited (02/11/2023)</t>
  </si>
  <si>
    <t>FDUT991</t>
  </si>
  <si>
    <t>4.60% Axis Bank Limited (01/11/2023)</t>
  </si>
  <si>
    <t>FDUT994</t>
  </si>
  <si>
    <t>4.60% Axis Bank Limited (03/11/2023)</t>
  </si>
  <si>
    <t>FDUT997</t>
  </si>
  <si>
    <t>4.60% Axis Bank Limited (05/12/2023)</t>
  </si>
  <si>
    <t>FDUT966</t>
  </si>
  <si>
    <t>3.3% Axis Bank Limited (14/06/2023)</t>
  </si>
  <si>
    <t>FDUT964</t>
  </si>
  <si>
    <t>3.3% Axis Bank Limited (31/05/2023)</t>
  </si>
  <si>
    <t>FDUT981</t>
  </si>
  <si>
    <t>3.65% Axis Bank Limited (05/07/2023)</t>
  </si>
  <si>
    <t>FDUT982</t>
  </si>
  <si>
    <t>3.65% Axis Bank Limited (06/07/2023)</t>
  </si>
  <si>
    <t>FDUT983</t>
  </si>
  <si>
    <t>3.65% Axis Bank Limited (20/07/2023)</t>
  </si>
  <si>
    <t>FDUT965</t>
  </si>
  <si>
    <t>3.3% Axis Bank Limited (07/06/2023)</t>
  </si>
  <si>
    <t>FDUT989</t>
  </si>
  <si>
    <t>3.65% Axis Bank Limited (29/08/2023)</t>
  </si>
  <si>
    <t>FDUT995</t>
  </si>
  <si>
    <t>4.60% Axis Bank Limited (01/12/2023)</t>
  </si>
  <si>
    <t>FDUT988</t>
  </si>
  <si>
    <t>3.65% Axis Bank Limited (23/08/2023)</t>
  </si>
  <si>
    <t>FDUT996</t>
  </si>
  <si>
    <t>4.60% Axis Bank Limited (04/12/2023)</t>
  </si>
  <si>
    <t>FDUT990</t>
  </si>
  <si>
    <t>4.60% Axis Bank Limited (30/10/2023)</t>
  </si>
  <si>
    <t>FDUT993</t>
  </si>
  <si>
    <t>4% Axis Bank Limited (01/02/2023)</t>
  </si>
  <si>
    <t>91</t>
  </si>
  <si>
    <t>FDHD2025</t>
  </si>
  <si>
    <t>5.7% HDFC Bank Limited (19/10/2023)</t>
  </si>
  <si>
    <t>$0.00%</t>
  </si>
  <si>
    <t xml:space="preserve">$  Less Than 0.01% of Net Asset Value </t>
  </si>
  <si>
    <t>Parag Parikh Tax Saver Fund</t>
  </si>
  <si>
    <t>TCSL01</t>
  </si>
  <si>
    <t>Tata Consultancy Services Limited</t>
  </si>
  <si>
    <t>INE467B01029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</si>
  <si>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</si>
  <si>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</si>
  <si>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</si>
  <si>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</si>
  <si>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</si>
  <si>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</si>
  <si>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</si>
  <si>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</si>
  <si>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</si>
  <si>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</si>
  <si>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</si>
  <si>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IBCL1145</t>
  </si>
  <si>
    <t>INE090A162Z8</t>
  </si>
  <si>
    <t>UTIB1271</t>
  </si>
  <si>
    <t>INE238AD6298</t>
  </si>
  <si>
    <t>NSE_FUTCUR_USDINR_24/02/2023</t>
  </si>
  <si>
    <t>Notes &amp; Symbols :-</t>
  </si>
  <si>
    <t>*Traded on US OTC Markets. Underlying shares are listed on Tokyo Stock Exchange</t>
  </si>
  <si>
    <t># The Name of the Industry is in accordance with Industry Classification for Foreign Securities is as per NASDAQ.</t>
  </si>
  <si>
    <t>2.   Total value and percentage of Illiquid Equity Shares: Nil</t>
  </si>
  <si>
    <t>3.   Plan wise per unit Net Asset Value are as follows:</t>
  </si>
  <si>
    <t>Plan / Option</t>
  </si>
  <si>
    <t>13.  Deviation from the valuation prices given by valuation agencies: NIL</t>
  </si>
  <si>
    <t>14.  Disclosure for investments in derivative instruments</t>
  </si>
  <si>
    <t>a. Equity Futures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</si>
  <si>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</si>
  <si>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</si>
  <si>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</si>
  <si>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</si>
  <si>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</si>
  <si>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</si>
  <si>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</si>
  <si>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</si>
  <si>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</si>
  <si>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</si>
  <si>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</si>
  <si>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</si>
  <si>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</si>
  <si>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</si>
  <si>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</si>
  <si>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</si>
  <si>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January 31, 2023 (Rs.)</t>
  </si>
  <si>
    <t>4.   Total Dividend (Net) declared during the period ended January 31, 2023 - Nil</t>
  </si>
  <si>
    <t>5.   Total Bonus declared during the period ended January 31, 2023 - Nil</t>
  </si>
  <si>
    <t>12.  Repo transactions in corporate debt securities during the period ending January 31, 2023 is Nil.</t>
  </si>
  <si>
    <t>B. Other than Hedging Positions through Futures as on 31-January-2023 : Nil</t>
  </si>
  <si>
    <t>C. Hedging Position through Put Option as on 31-January-2023 : Nil</t>
  </si>
  <si>
    <t>D. Other than Hedging Positions through Options as on 31-January-2023:</t>
  </si>
  <si>
    <t>5.    Total outstanding exposure in derivative instruments as on January 31, 2023: Rs (-128125025)</t>
  </si>
  <si>
    <t>A. Hedging Positions through Futures as on 31-January-2022 :</t>
  </si>
  <si>
    <t>D. Other than Hedging Positions through Options as on 31-January-2023 : Nil</t>
  </si>
  <si>
    <t>6.    Total outstanding exposure in derivative instruments as on January 31, 2023 - Nil</t>
  </si>
  <si>
    <t>7.    Total investment in Foreign Securities / ADRs / GDRs as on January 31, 2023 - Nil</t>
  </si>
  <si>
    <t>11.  Repo transactions in corporate debt securities during the period ending January 31, 2023 - Nil</t>
  </si>
  <si>
    <t>For the period 01-January-2023 to 31-January-2023, the following details specified for non-hedging transactions through options which have already been exercised/expired :Nil</t>
  </si>
  <si>
    <t>For the period 01-January-2023 to 31-January-2023, the following details specified for hedging transactions through options which have already been exercised/expired :</t>
  </si>
  <si>
    <t xml:space="preserve">For the period 01-January-2023 to 31-January-2023, the following details specified for hedging transactions through futures which have been squared off/expired : </t>
  </si>
  <si>
    <t>Total %age of existing assets hedged through futures: 15.85%</t>
  </si>
  <si>
    <t>Note: In addition to this, 16.35% of our Portfolio is in Foreign Securities (USD) and 0.0002% is in Foreign Currency (USD). 74.56% of total Foreign Portfolio (USD) is hedged through Currency Derivatives to avoid currency risk.</t>
  </si>
  <si>
    <t>7.    Total investment in Foreign Securities / ADRs / GDRs as on January 31, 2023: Rs. 47,96,04,02,882.66</t>
  </si>
  <si>
    <t>Currency Derivatives-24-Feb-2023</t>
  </si>
  <si>
    <t>11.  Portfolio Turnover Ratio (Excluding Equity Arbitrage): 8.84</t>
  </si>
  <si>
    <t>10.  Portfolio Turnover Ratio (Including Equity Arbitrage): 22.27</t>
  </si>
  <si>
    <t>10.  Portfolio Turnover Ratio : 3.95</t>
  </si>
  <si>
    <t>Ferrous Metals</t>
  </si>
  <si>
    <t>Internet and Technology #</t>
  </si>
  <si>
    <t>Consumer Services #</t>
  </si>
  <si>
    <t>Automobiles #</t>
  </si>
  <si>
    <t>IND A1+</t>
  </si>
  <si>
    <t xml:space="preserve">NMDC Steel Limited </t>
  </si>
  <si>
    <t>8.    Total Commission paid in the month of January 2023 : Rs. 9,32,00,154.63</t>
  </si>
  <si>
    <t>6.    Total outstanding exposure in derivative instruments as on January 31, 2023: Rs.(-46,53,86,40,080)</t>
  </si>
  <si>
    <t>9.    Total Brokerage paid for Buying/ Selling of Investment for January 2023 is Rs. 3,79,209.41</t>
  </si>
  <si>
    <t>8.    Total Commission paid in the month of January 2023 : 44,33,931.82</t>
  </si>
  <si>
    <t>9.    Total Brokerage paid for Buying/ Selling of Investment for January 2023 is Rs. 8072894.42</t>
  </si>
  <si>
    <t>PPFCF</t>
  </si>
  <si>
    <t>PPLF</t>
  </si>
  <si>
    <t>PPTSF</t>
  </si>
  <si>
    <t>PPCHF</t>
  </si>
  <si>
    <t xml:space="preserve">Kotak Mahindra Bank Limited (17/02/2023) </t>
  </si>
  <si>
    <t xml:space="preserve">State Bank of India (03/04/2023) </t>
  </si>
  <si>
    <t xml:space="preserve">Bank of Baroda (10/04/2023) </t>
  </si>
  <si>
    <t xml:space="preserve">Axis Bank Limited (28/02/2023) </t>
  </si>
  <si>
    <t xml:space="preserve">Housing Development Finance Corporation Limited (03/03/2023) </t>
  </si>
  <si>
    <t>Parag Parikh Conservative Hybrid Fund (An open-ended hybrid scheme investing predominantly in debt instruments)</t>
  </si>
  <si>
    <t>Arbitrage</t>
  </si>
  <si>
    <t>Market value 
(Rs. in Lakhs)</t>
  </si>
  <si>
    <t>% to AUM</t>
  </si>
  <si>
    <t>Notes &amp; Symbols</t>
  </si>
  <si>
    <t>Parag Parikh Liquid Fund(An Open Ended Liquid Scheme. A Relatively Low Interest Rate Risk and Relatively low Credit Risk)</t>
  </si>
  <si>
    <t>Parag Parikh Flexi Cap Fund(An open-ended dynamic equity scheme investing across large cap, mid-cap, small-cap stocks)</t>
  </si>
  <si>
    <t>DERIVATIVES</t>
  </si>
  <si>
    <t>Currency Future</t>
  </si>
  <si>
    <t>Stock Futures</t>
  </si>
  <si>
    <t>Derivatives Total</t>
  </si>
  <si>
    <t xml:space="preserve">State Bank of India (12/09/2023) </t>
  </si>
  <si>
    <t xml:space="preserve">ICICI Bank Limited (17/11/2023) </t>
  </si>
  <si>
    <t xml:space="preserve">Axis Bank Limited (23/11/2023) </t>
  </si>
  <si>
    <t xml:space="preserve">Bank of Baroda (30/11/2023) </t>
  </si>
  <si>
    <t xml:space="preserve">Kotak Mahindra Bank Limited (11/12/2023) </t>
  </si>
  <si>
    <t>Suzuki Motor Corp*</t>
  </si>
  <si>
    <t>Parag Parikh Tax Saver Fund(An open ended equity linked saving scheme with a statutory lock in of 3 years and tax benefit)</t>
  </si>
  <si>
    <t>Industry^^</t>
  </si>
  <si>
    <t>^^ The Name of the Industry is in accordance with Industry Classification as recommended by AMFI.</t>
  </si>
  <si>
    <t xml:space="preserve">ICICI Bank Limited (29/12/2023) </t>
  </si>
  <si>
    <t xml:space="preserve">Axis Bank Limited (10/01/2024) </t>
  </si>
  <si>
    <t xml:space="preserve">Bank of Baroda (20/12/2023) </t>
  </si>
  <si>
    <t xml:space="preserve">Housing Development Finance Corporation Limited (23/11/2023) </t>
  </si>
  <si>
    <t>Parag Parikh Conservative Hybrid Fund - Direct Plan - Monthly IDCW*</t>
  </si>
  <si>
    <t>Parag Parikh Conservative Hybrid Fund - Regular Plan - Monthly IDCW*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</si>
  <si>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</si>
  <si>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</si>
  <si>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</si>
  <si>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</si>
  <si>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</si>
  <si>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</si>
  <si>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</si>
  <si>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</si>
  <si>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</si>
  <si>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January 31, 2022 to January 31, 2023 (Last 1 year)</t>
  </si>
  <si>
    <t>January 31, 2020 to January 31, 2023 (Last 3 year)</t>
  </si>
  <si>
    <t>January 31, 2018 to January 31, 2023 (Last 5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</si>
  <si>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</si>
  <si>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</si>
  <si>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</si>
  <si>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</si>
  <si>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</si>
  <si>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</si>
  <si>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</si>
  <si>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</si>
  <si>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</si>
  <si>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</si>
  <si>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</si>
  <si>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</si>
  <si>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</si>
  <si>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</si>
  <si>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</si>
  <si>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</si>
  <si>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</si>
  <si>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January 31, 2023</t>
  </si>
  <si>
    <t>Macaulay Duration (years)</t>
  </si>
  <si>
    <t>Net Asset Value (NAV) as on January 31, 2023</t>
  </si>
  <si>
    <t>Regular Plan : 48.5491</t>
  </si>
  <si>
    <t>Direct Plan : 51.969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</si>
  <si>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</si>
  <si>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</si>
  <si>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</si>
  <si>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</si>
  <si>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</si>
  <si>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</si>
  <si>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</si>
  <si>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Crisil Liquid Fund AI Index</t>
  </si>
  <si>
    <t>CRISIL 1 year T-bill Index</t>
  </si>
  <si>
    <t>Since Inception (11 May, 2018)</t>
  </si>
  <si>
    <t>January 24, 2023 to January 31, 2023 (Last 7 Days)</t>
  </si>
  <si>
    <t>January 16, 2023 to January 31, 2023 (Last 15 days)</t>
  </si>
  <si>
    <t>December 30, 2022 to January 31, 2023 (Last 1 Month)</t>
  </si>
  <si>
    <t>Regular Plan : 1236.3533</t>
  </si>
  <si>
    <t>Direct Plan : 1242.3306</t>
  </si>
  <si>
    <t>Avg maturity of the fund (days)</t>
  </si>
  <si>
    <t>Modified duration (years)</t>
  </si>
  <si>
    <t>YTM</t>
  </si>
  <si>
    <t>Particulars</t>
  </si>
  <si>
    <t>Riskometer</t>
  </si>
  <si>
    <t>1.Income over short term.</t>
  </si>
  <si>
    <t>2.Investments in Debt/Money Market instruments.</t>
  </si>
  <si>
    <t xml:space="preserve">                 CRISIL Liquid Fund AI Index</t>
  </si>
  <si>
    <t>Since Inception (24 July, 2019)</t>
  </si>
  <si>
    <t>NA</t>
  </si>
  <si>
    <t>SIP Investment Performance - Parag Parikh Tax Saver Fund - Regular Plan - Growth</t>
  </si>
  <si>
    <t>Since Inception from July 24,2019</t>
  </si>
  <si>
    <t>SIP Investment Performance - Parag Parikh Tax Saver Fund - Direct Plan - Growth</t>
  </si>
  <si>
    <t>Regular Plan : 19.9281</t>
  </si>
  <si>
    <t>Direct Plan : 20.8438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</si>
  <si>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</si>
  <si>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</si>
  <si>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</si>
  <si>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 xml:space="preserve">                                    NIFTY 500 TRI</t>
  </si>
  <si>
    <t xml:space="preserve">                Benchmark's Riskometer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</si>
  <si>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</si>
  <si>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</si>
  <si>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</si>
  <si>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</si>
  <si>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</si>
  <si>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December 31, 2019 to January 31, 2023 (Last 3 year)</t>
  </si>
  <si>
    <t>December 29, 2017 to January 31, 2023 (Last 5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</si>
  <si>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</si>
  <si>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</si>
  <si>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</si>
  <si>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11.2771</t>
  </si>
  <si>
    <t>Direct Plan : 11.3344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</si>
  <si>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</si>
  <si>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</si>
  <si>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</si>
  <si>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 xml:space="preserve">     CRISIL Hybrid 85+15 - Conservative Index TRI</t>
  </si>
  <si>
    <t xml:space="preserve">7.7% India Grid Trust InvIT Fund (06/05/2028)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</si>
</sst>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_-* #,##0.00_-;\-* #,##0.00_-;_-* &quot;-&quot;??_-;_-@_-"/>
    <numFmt numFmtId="165" formatCode="#,##0.00;\(#,##0.00\)"/>
    <numFmt numFmtId="166" formatCode="#,##0.00%;\(#,##0.00\)%"/>
    <numFmt numFmtId="167" formatCode="#,##0.00%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$-409]d/mmm/yy;@"/>
    <numFmt numFmtId="174" formatCode="0.00000000"/>
    <numFmt numFmtId="175" formatCode="#,##0.0000"/>
    <numFmt numFmtId="176" formatCode="_(* #,##0_);_(* \(#,##0\);_(* &quot;-&quot;_);_(* @_)"/>
    <numFmt numFmtId="177" formatCode="_(* #,##0.00_);_(* \(#,##0.00\);_(* &quot;-&quot;_);_(* @_)"/>
    <numFmt numFmtId="178" formatCode="[$-409]mmmm/yy;@"/>
    <numFmt numFmtId="179" formatCode="0.0000%"/>
    <numFmt numFmtId="180" formatCode="#,##0.0000000_);\(#,##0.0000000\)"/>
    <numFmt numFmtId="181" formatCode="0.00000000000000%"/>
    <numFmt numFmtId="182" formatCode="#,##0.000"/>
    <numFmt numFmtId="183" formatCode="_(* #,##0_);_(* \(#,##0\);_(* \-??_);_(@_)"/>
  </numFmts>
  <fonts count="56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8"/>
      <color rgb="FF000000"/>
      <name val="Trebuchet MS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b/>
      <sz val="11"/>
      <color theme="1"/>
      <name val="Franklin Gothic Book"/>
      <family val="2"/>
    </font>
    <font>
      <b/>
      <sz val="11"/>
      <color indexed="8"/>
      <name val="Franklin Gothic Book"/>
      <family val="2"/>
    </font>
    <font>
      <sz val="11"/>
      <color rgb="FFFF0000"/>
      <name val="Franklin Gothic Book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1" tint="4.9989318521683403E-2"/>
      <name val="Franklin Gothic Book"/>
      <family val="2"/>
    </font>
    <font>
      <sz val="10"/>
      <color theme="1" tint="4.9989318521683403E-2"/>
      <name val="Franklin Gothic Book"/>
      <family val="2"/>
    </font>
    <font>
      <sz val="11"/>
      <color theme="1" tint="4.9989318521683403E-2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Comic Sans MS"/>
      <family val="4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sz val="8.25"/>
      <color theme="1"/>
      <name val="Microsoft Sans Serif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0" fillId="3" borderId="5" applyFont="0" applyFill="0" applyBorder="0" applyAlignment="0" applyProtection="0"/>
    <xf numFmtId="0" fontId="10" fillId="3" borderId="5"/>
    <xf numFmtId="0" fontId="7" fillId="3" borderId="5"/>
    <xf numFmtId="9" fontId="7" fillId="3" borderId="5" applyFont="0" applyFill="0" applyBorder="0" applyAlignment="0" applyProtection="0"/>
    <xf numFmtId="164" fontId="7" fillId="3" borderId="5" applyFont="0" applyFill="0" applyBorder="0" applyAlignment="0" applyProtection="0"/>
    <xf numFmtId="0" fontId="7" fillId="3" borderId="5"/>
    <xf numFmtId="0" fontId="7" fillId="3" borderId="5"/>
    <xf numFmtId="0" fontId="7" fillId="3" borderId="5"/>
    <xf numFmtId="0" fontId="7" fillId="3" borderId="5"/>
    <xf numFmtId="0" fontId="7" fillId="3" borderId="5"/>
    <xf numFmtId="0" fontId="7" fillId="3" borderId="5"/>
    <xf numFmtId="0" fontId="7" fillId="3" borderId="5"/>
    <xf numFmtId="0" fontId="7" fillId="3" borderId="5"/>
  </cellStyleXfs>
  <cellXfs count="68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vertical="top" wrapText="1"/>
    </xf>
    <xf numFmtId="178" fontId="16" fillId="3" borderId="25" xfId="0" applyNumberFormat="1" applyFont="1" applyFill="1" applyBorder="1"/>
    <xf numFmtId="0" fontId="0" fillId="3" borderId="5" xfId="5" applyFont="1" applyAlignment="1" applyProtection="1">
      <alignment wrapText="1"/>
      <protection locked="0"/>
    </xf>
    <xf numFmtId="0" fontId="2" fillId="3" borderId="5" xfId="5" applyFont="1" applyAlignment="1">
      <alignment horizontal="left" vertical="top" wrapText="1"/>
    </xf>
    <xf numFmtId="0" fontId="7" fillId="3" borderId="5" xfId="5"/>
    <xf numFmtId="0" fontId="2" fillId="3" borderId="5" xfId="5" applyFont="1" applyAlignment="1">
      <alignment horizontal="center" vertical="top" wrapText="1"/>
    </xf>
    <xf numFmtId="0" fontId="1" fillId="3" borderId="5" xfId="5" applyFont="1" applyAlignment="1">
      <alignment horizontal="left" vertical="top" wrapText="1"/>
    </xf>
    <xf numFmtId="0" fontId="3" fillId="3" borderId="5" xfId="5" applyFont="1" applyAlignment="1">
      <alignment horizontal="left" vertical="top" wrapText="1"/>
    </xf>
    <xf numFmtId="0" fontId="2" fillId="3" borderId="2" xfId="5" applyFont="1" applyBorder="1" applyAlignment="1">
      <alignment horizontal="left" vertical="center" wrapText="1"/>
    </xf>
    <xf numFmtId="0" fontId="2" fillId="3" borderId="3" xfId="5" applyFont="1" applyBorder="1" applyAlignment="1">
      <alignment horizontal="left" vertical="center" wrapText="1"/>
    </xf>
    <xf numFmtId="0" fontId="2" fillId="3" borderId="3" xfId="5" applyFont="1" applyBorder="1" applyAlignment="1">
      <alignment horizontal="center" vertical="center" wrapText="1"/>
    </xf>
    <xf numFmtId="0" fontId="2" fillId="3" borderId="4" xfId="5" applyFont="1" applyBorder="1" applyAlignment="1">
      <alignment horizontal="center" vertical="center" wrapText="1"/>
    </xf>
    <xf numFmtId="0" fontId="4" fillId="3" borderId="5" xfId="5" applyFont="1" applyAlignment="1">
      <alignment horizontal="justify" vertical="top" wrapText="1"/>
    </xf>
    <xf numFmtId="0" fontId="2" fillId="3" borderId="6" xfId="5" applyFont="1" applyBorder="1" applyAlignment="1">
      <alignment horizontal="left" vertical="top" wrapText="1"/>
    </xf>
    <xf numFmtId="0" fontId="1" fillId="3" borderId="7" xfId="5" applyFont="1" applyBorder="1" applyAlignment="1">
      <alignment horizontal="left" vertical="top" wrapText="1"/>
    </xf>
    <xf numFmtId="0" fontId="5" fillId="3" borderId="8" xfId="5" applyFont="1" applyBorder="1" applyAlignment="1">
      <alignment horizontal="right" vertical="top" wrapText="1"/>
    </xf>
    <xf numFmtId="0" fontId="5" fillId="3" borderId="9" xfId="5" applyFont="1" applyBorder="1" applyAlignment="1">
      <alignment horizontal="right" vertical="top" wrapText="1"/>
    </xf>
    <xf numFmtId="0" fontId="6" fillId="3" borderId="5" xfId="5" applyFont="1" applyAlignment="1">
      <alignment horizontal="left" vertical="top" wrapText="1"/>
    </xf>
    <xf numFmtId="0" fontId="1" fillId="3" borderId="6" xfId="5" applyFont="1" applyBorder="1" applyAlignment="1">
      <alignment horizontal="left" vertical="top" wrapText="1"/>
    </xf>
    <xf numFmtId="3" fontId="1" fillId="3" borderId="7" xfId="5" applyNumberFormat="1" applyFont="1" applyBorder="1" applyAlignment="1">
      <alignment horizontal="right" vertical="top" wrapText="1"/>
    </xf>
    <xf numFmtId="165" fontId="1" fillId="3" borderId="8" xfId="5" applyNumberFormat="1" applyFont="1" applyBorder="1" applyAlignment="1">
      <alignment horizontal="right" vertical="top" wrapText="1"/>
    </xf>
    <xf numFmtId="166" fontId="1" fillId="3" borderId="7" xfId="5" applyNumberFormat="1" applyFont="1" applyBorder="1" applyAlignment="1">
      <alignment horizontal="right" vertical="top" wrapText="1"/>
    </xf>
    <xf numFmtId="0" fontId="1" fillId="3" borderId="8" xfId="5" applyFont="1" applyBorder="1" applyAlignment="1">
      <alignment horizontal="right" vertical="top" wrapText="1"/>
    </xf>
    <xf numFmtId="0" fontId="1" fillId="3" borderId="9" xfId="5" applyFont="1" applyBorder="1" applyAlignment="1">
      <alignment horizontal="right" vertical="top" wrapText="1"/>
    </xf>
    <xf numFmtId="165" fontId="2" fillId="3" borderId="10" xfId="5" applyNumberFormat="1" applyFont="1" applyBorder="1" applyAlignment="1">
      <alignment horizontal="right" vertical="top" wrapText="1"/>
    </xf>
    <xf numFmtId="166" fontId="2" fillId="3" borderId="1" xfId="5" applyNumberFormat="1" applyFont="1" applyBorder="1" applyAlignment="1">
      <alignment horizontal="right" vertical="top" wrapText="1"/>
    </xf>
    <xf numFmtId="0" fontId="2" fillId="3" borderId="1" xfId="5" applyFont="1" applyBorder="1" applyAlignment="1">
      <alignment horizontal="right" vertical="top" wrapText="1"/>
    </xf>
    <xf numFmtId="0" fontId="2" fillId="3" borderId="11" xfId="5" applyFont="1" applyBorder="1" applyAlignment="1">
      <alignment horizontal="right" vertical="top" wrapText="1"/>
    </xf>
    <xf numFmtId="0" fontId="2" fillId="3" borderId="12" xfId="5" applyFont="1" applyBorder="1" applyAlignment="1">
      <alignment horizontal="left" vertical="top" wrapText="1"/>
    </xf>
    <xf numFmtId="0" fontId="1" fillId="3" borderId="13" xfId="5" applyFont="1" applyBorder="1" applyAlignment="1">
      <alignment horizontal="left" vertical="top" wrapText="1"/>
    </xf>
    <xf numFmtId="0" fontId="1" fillId="3" borderId="1" xfId="5" applyFont="1" applyBorder="1" applyAlignment="1">
      <alignment horizontal="left" vertical="top" wrapText="1"/>
    </xf>
    <xf numFmtId="167" fontId="1" fillId="3" borderId="8" xfId="5" applyNumberFormat="1" applyFont="1" applyBorder="1" applyAlignment="1">
      <alignment horizontal="right" vertical="top" wrapText="1"/>
    </xf>
    <xf numFmtId="0" fontId="2" fillId="3" borderId="8" xfId="5" applyFont="1" applyBorder="1" applyAlignment="1">
      <alignment horizontal="left" vertical="top" wrapText="1"/>
    </xf>
    <xf numFmtId="0" fontId="1" fillId="3" borderId="8" xfId="5" applyFont="1" applyBorder="1" applyAlignment="1">
      <alignment horizontal="left" vertical="top" wrapText="1"/>
    </xf>
    <xf numFmtId="0" fontId="5" fillId="3" borderId="8" xfId="5" applyFont="1" applyBorder="1" applyAlignment="1">
      <alignment horizontal="left" vertical="top" wrapText="1"/>
    </xf>
    <xf numFmtId="165" fontId="2" fillId="3" borderId="1" xfId="5" applyNumberFormat="1" applyFont="1" applyBorder="1" applyAlignment="1">
      <alignment horizontal="right" vertical="top" wrapText="1"/>
    </xf>
    <xf numFmtId="0" fontId="2" fillId="3" borderId="14" xfId="5" applyFont="1" applyBorder="1" applyAlignment="1">
      <alignment horizontal="left" vertical="top" wrapText="1"/>
    </xf>
    <xf numFmtId="0" fontId="1" fillId="3" borderId="15" xfId="5" applyFont="1" applyBorder="1" applyAlignment="1">
      <alignment horizontal="left" vertical="top" wrapText="1"/>
    </xf>
    <xf numFmtId="165" fontId="2" fillId="3" borderId="16" xfId="5" applyNumberFormat="1" applyFont="1" applyBorder="1" applyAlignment="1">
      <alignment horizontal="right" vertical="top" wrapText="1"/>
    </xf>
    <xf numFmtId="167" fontId="2" fillId="3" borderId="16" xfId="5" applyNumberFormat="1" applyFont="1" applyBorder="1" applyAlignment="1">
      <alignment horizontal="right" vertical="top" wrapText="1"/>
    </xf>
    <xf numFmtId="0" fontId="2" fillId="3" borderId="17" xfId="5" applyFont="1" applyBorder="1" applyAlignment="1">
      <alignment horizontal="right" vertical="top" wrapText="1"/>
    </xf>
    <xf numFmtId="0" fontId="2" fillId="3" borderId="18" xfId="5" applyFont="1" applyBorder="1" applyAlignment="1">
      <alignment horizontal="right" vertical="top" wrapText="1"/>
    </xf>
    <xf numFmtId="39" fontId="7" fillId="3" borderId="5" xfId="5" applyNumberFormat="1"/>
    <xf numFmtId="0" fontId="18" fillId="3" borderId="19" xfId="0" applyFont="1" applyFill="1" applyBorder="1"/>
    <xf numFmtId="0" fontId="19" fillId="3" borderId="20" xfId="0" applyFont="1" applyFill="1" applyBorder="1"/>
    <xf numFmtId="168" fontId="19" fillId="3" borderId="20" xfId="1" applyNumberFormat="1" applyFont="1" applyFill="1" applyBorder="1"/>
    <xf numFmtId="164" fontId="19" fillId="3" borderId="20" xfId="1" applyFont="1" applyFill="1" applyBorder="1"/>
    <xf numFmtId="164" fontId="19" fillId="3" borderId="21" xfId="1" applyFont="1" applyFill="1" applyBorder="1"/>
    <xf numFmtId="169" fontId="19" fillId="3" borderId="23" xfId="0" applyNumberFormat="1" applyFont="1" applyFill="1" applyBorder="1"/>
    <xf numFmtId="0" fontId="19" fillId="3" borderId="22" xfId="0" applyFont="1" applyFill="1" applyBorder="1"/>
    <xf numFmtId="0" fontId="19" fillId="3" borderId="0" xfId="0" applyFont="1" applyFill="1"/>
    <xf numFmtId="164" fontId="19" fillId="3" borderId="5" xfId="1" applyFont="1" applyFill="1" applyBorder="1"/>
    <xf numFmtId="164" fontId="19" fillId="3" borderId="23" xfId="1" applyFont="1" applyFill="1" applyBorder="1"/>
    <xf numFmtId="0" fontId="19" fillId="3" borderId="33" xfId="0" applyFont="1" applyFill="1" applyBorder="1"/>
    <xf numFmtId="0" fontId="19" fillId="3" borderId="34" xfId="0" applyFont="1" applyFill="1" applyBorder="1"/>
    <xf numFmtId="168" fontId="19" fillId="3" borderId="34" xfId="1" applyNumberFormat="1" applyFont="1" applyFill="1" applyBorder="1"/>
    <xf numFmtId="164" fontId="19" fillId="3" borderId="34" xfId="1" applyFont="1" applyFill="1" applyBorder="1"/>
    <xf numFmtId="164" fontId="19" fillId="3" borderId="35" xfId="1" applyFont="1" applyFill="1" applyBorder="1"/>
    <xf numFmtId="168" fontId="19" fillId="3" borderId="5" xfId="1" applyNumberFormat="1" applyFont="1" applyFill="1" applyBorder="1"/>
    <xf numFmtId="0" fontId="20" fillId="3" borderId="22" xfId="0" applyFont="1" applyFill="1" applyBorder="1"/>
    <xf numFmtId="0" fontId="20" fillId="3" borderId="0" xfId="0" applyFont="1" applyFill="1"/>
    <xf numFmtId="43" fontId="20" fillId="3" borderId="5" xfId="3" applyFont="1" applyFill="1" applyBorder="1" applyAlignment="1">
      <alignment horizontal="right"/>
    </xf>
    <xf numFmtId="0" fontId="19" fillId="3" borderId="25" xfId="0" applyFont="1" applyFill="1" applyBorder="1" applyAlignment="1">
      <alignment vertical="center" wrapText="1"/>
    </xf>
    <xf numFmtId="0" fontId="19" fillId="3" borderId="24" xfId="0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6" fillId="3" borderId="22" xfId="0" applyFont="1" applyFill="1" applyBorder="1" applyAlignment="1">
      <alignment horizontal="left" vertical="top"/>
    </xf>
    <xf numFmtId="0" fontId="19" fillId="3" borderId="0" xfId="0" applyFont="1" applyFill="1" applyAlignment="1">
      <alignment vertical="center"/>
    </xf>
    <xf numFmtId="0" fontId="16" fillId="3" borderId="22" xfId="0" applyFont="1" applyFill="1" applyBorder="1" applyAlignment="1">
      <alignment vertical="top"/>
    </xf>
    <xf numFmtId="0" fontId="19" fillId="3" borderId="24" xfId="0" applyFont="1" applyFill="1" applyBorder="1" applyAlignment="1">
      <alignment horizontal="left" indent="5"/>
    </xf>
    <xf numFmtId="0" fontId="12" fillId="3" borderId="25" xfId="0" applyFont="1" applyFill="1" applyBorder="1" applyAlignment="1">
      <alignment horizontal="center"/>
    </xf>
    <xf numFmtId="15" fontId="19" fillId="3" borderId="0" xfId="0" applyNumberFormat="1" applyFont="1" applyFill="1"/>
    <xf numFmtId="170" fontId="19" fillId="3" borderId="25" xfId="0" applyNumberFormat="1" applyFont="1" applyFill="1" applyBorder="1"/>
    <xf numFmtId="0" fontId="16" fillId="3" borderId="0" xfId="0" applyFont="1" applyFill="1" applyAlignment="1">
      <alignment vertical="top"/>
    </xf>
    <xf numFmtId="168" fontId="19" fillId="3" borderId="23" xfId="1" applyNumberFormat="1" applyFont="1" applyFill="1" applyBorder="1"/>
    <xf numFmtId="4" fontId="16" fillId="3" borderId="5" xfId="1" applyNumberFormat="1" applyFont="1" applyFill="1" applyBorder="1" applyAlignment="1">
      <alignment vertical="top"/>
    </xf>
    <xf numFmtId="2" fontId="21" fillId="3" borderId="0" xfId="0" applyNumberFormat="1" applyFont="1" applyFill="1" applyAlignment="1">
      <alignment horizontal="right"/>
    </xf>
    <xf numFmtId="4" fontId="7" fillId="3" borderId="5" xfId="5" applyNumberFormat="1"/>
    <xf numFmtId="0" fontId="16" fillId="3" borderId="22" xfId="4" applyFont="1" applyBorder="1" applyAlignment="1">
      <alignment vertical="top"/>
    </xf>
    <xf numFmtId="4" fontId="16" fillId="3" borderId="0" xfId="0" applyNumberFormat="1" applyFont="1" applyFill="1" applyAlignment="1">
      <alignment vertical="top"/>
    </xf>
    <xf numFmtId="0" fontId="16" fillId="3" borderId="22" xfId="0" applyFont="1" applyFill="1" applyBorder="1" applyAlignment="1">
      <alignment horizontal="left" vertical="top" indent="3"/>
    </xf>
    <xf numFmtId="0" fontId="22" fillId="3" borderId="0" xfId="0" applyFont="1" applyFill="1"/>
    <xf numFmtId="164" fontId="21" fillId="3" borderId="0" xfId="1" applyFont="1" applyFill="1" applyAlignment="1">
      <alignment horizontal="right"/>
    </xf>
    <xf numFmtId="0" fontId="23" fillId="3" borderId="0" xfId="0" applyFont="1" applyFill="1" applyAlignment="1">
      <alignment vertical="center"/>
    </xf>
    <xf numFmtId="4" fontId="24" fillId="3" borderId="0" xfId="0" applyNumberFormat="1" applyFont="1" applyFill="1"/>
    <xf numFmtId="0" fontId="0" fillId="3" borderId="0" xfId="0" applyFill="1"/>
    <xf numFmtId="2" fontId="16" fillId="3" borderId="0" xfId="0" applyNumberFormat="1" applyFont="1" applyFill="1" applyAlignment="1">
      <alignment vertical="top"/>
    </xf>
    <xf numFmtId="2" fontId="16" fillId="3" borderId="22" xfId="0" applyNumberFormat="1" applyFont="1" applyFill="1" applyBorder="1" applyAlignment="1">
      <alignment vertical="top"/>
    </xf>
    <xf numFmtId="164" fontId="7" fillId="3" borderId="5" xfId="1" applyFont="1" applyFill="1" applyBorder="1"/>
    <xf numFmtId="0" fontId="16" fillId="3" borderId="5" xfId="4" applyFont="1" applyAlignment="1">
      <alignment vertical="top"/>
    </xf>
    <xf numFmtId="175" fontId="15" fillId="3" borderId="5" xfId="4" applyNumberFormat="1" applyFont="1"/>
    <xf numFmtId="0" fontId="16" fillId="3" borderId="19" xfId="0" applyFont="1" applyFill="1" applyBorder="1" applyAlignment="1">
      <alignment vertical="top"/>
    </xf>
    <xf numFmtId="0" fontId="16" fillId="3" borderId="20" xfId="4" applyFont="1" applyBorder="1" applyAlignment="1">
      <alignment vertical="top"/>
    </xf>
    <xf numFmtId="175" fontId="15" fillId="3" borderId="20" xfId="4" applyNumberFormat="1" applyFont="1" applyBorder="1"/>
    <xf numFmtId="0" fontId="15" fillId="3" borderId="43" xfId="0" applyFont="1" applyFill="1" applyBorder="1" applyAlignment="1">
      <alignment vertical="top" wrapText="1"/>
    </xf>
    <xf numFmtId="0" fontId="15" fillId="3" borderId="24" xfId="0" applyFont="1" applyFill="1" applyBorder="1"/>
    <xf numFmtId="0" fontId="16" fillId="3" borderId="25" xfId="0" applyFont="1" applyFill="1" applyBorder="1" applyAlignment="1">
      <alignment horizontal="center"/>
    </xf>
    <xf numFmtId="164" fontId="16" fillId="3" borderId="25" xfId="1" applyFont="1" applyFill="1" applyBorder="1"/>
    <xf numFmtId="164" fontId="16" fillId="3" borderId="43" xfId="1" applyFont="1" applyFill="1" applyBorder="1"/>
    <xf numFmtId="0" fontId="16" fillId="3" borderId="24" xfId="0" applyFont="1" applyFill="1" applyBorder="1"/>
    <xf numFmtId="171" fontId="16" fillId="3" borderId="25" xfId="1" applyNumberFormat="1" applyFont="1" applyFill="1" applyBorder="1"/>
    <xf numFmtId="10" fontId="7" fillId="3" borderId="5" xfId="2" applyNumberFormat="1" applyFill="1" applyBorder="1"/>
    <xf numFmtId="0" fontId="15" fillId="3" borderId="39" xfId="0" applyFont="1" applyFill="1" applyBorder="1"/>
    <xf numFmtId="0" fontId="15" fillId="3" borderId="5" xfId="0" applyFont="1" applyFill="1" applyBorder="1"/>
    <xf numFmtId="0" fontId="16" fillId="3" borderId="5" xfId="0" applyFont="1" applyFill="1" applyBorder="1"/>
    <xf numFmtId="179" fontId="7" fillId="3" borderId="5" xfId="2" applyNumberFormat="1" applyFill="1" applyBorder="1"/>
    <xf numFmtId="0" fontId="15" fillId="3" borderId="22" xfId="0" applyFont="1" applyFill="1" applyBorder="1"/>
    <xf numFmtId="0" fontId="25" fillId="3" borderId="5" xfId="0" applyFont="1" applyFill="1" applyBorder="1"/>
    <xf numFmtId="0" fontId="16" fillId="3" borderId="25" xfId="0" applyFont="1" applyFill="1" applyBorder="1"/>
    <xf numFmtId="168" fontId="16" fillId="3" borderId="25" xfId="1" applyNumberFormat="1" applyFont="1" applyFill="1" applyBorder="1"/>
    <xf numFmtId="168" fontId="16" fillId="3" borderId="5" xfId="3" applyNumberFormat="1" applyFont="1" applyFill="1" applyBorder="1"/>
    <xf numFmtId="168" fontId="7" fillId="3" borderId="5" xfId="5" applyNumberFormat="1"/>
    <xf numFmtId="4" fontId="16" fillId="3" borderId="5" xfId="3" applyNumberFormat="1" applyFont="1" applyFill="1" applyBorder="1"/>
    <xf numFmtId="164" fontId="7" fillId="3" borderId="5" xfId="5" applyNumberFormat="1"/>
    <xf numFmtId="43" fontId="16" fillId="3" borderId="5" xfId="3" applyFont="1" applyFill="1" applyBorder="1"/>
    <xf numFmtId="0" fontId="16" fillId="3" borderId="22" xfId="3" applyNumberFormat="1" applyFont="1" applyFill="1" applyBorder="1" applyAlignment="1">
      <alignment horizontal="left"/>
    </xf>
    <xf numFmtId="0" fontId="16" fillId="3" borderId="5" xfId="3" applyNumberFormat="1" applyFont="1" applyFill="1" applyBorder="1" applyAlignment="1">
      <alignment horizontal="left"/>
    </xf>
    <xf numFmtId="176" fontId="16" fillId="3" borderId="5" xfId="3" applyNumberFormat="1" applyFont="1" applyFill="1" applyBorder="1"/>
    <xf numFmtId="0" fontId="16" fillId="3" borderId="22" xfId="0" applyFont="1" applyFill="1" applyBorder="1"/>
    <xf numFmtId="4" fontId="16" fillId="3" borderId="5" xfId="0" applyNumberFormat="1" applyFont="1" applyFill="1" applyBorder="1"/>
    <xf numFmtId="0" fontId="26" fillId="3" borderId="5" xfId="0" applyFont="1" applyFill="1" applyBorder="1"/>
    <xf numFmtId="177" fontId="16" fillId="3" borderId="5" xfId="0" applyNumberFormat="1" applyFont="1" applyFill="1" applyBorder="1"/>
    <xf numFmtId="0" fontId="26" fillId="3" borderId="22" xfId="0" applyFont="1" applyFill="1" applyBorder="1"/>
    <xf numFmtId="0" fontId="25" fillId="3" borderId="22" xfId="0" applyFont="1" applyFill="1" applyBorder="1"/>
    <xf numFmtId="43" fontId="16" fillId="3" borderId="5" xfId="0" applyNumberFormat="1" applyFont="1" applyFill="1" applyBorder="1"/>
    <xf numFmtId="168" fontId="16" fillId="3" borderId="5" xfId="0" applyNumberFormat="1" applyFont="1" applyFill="1" applyBorder="1"/>
    <xf numFmtId="0" fontId="0" fillId="3" borderId="22" xfId="0" applyFill="1" applyBorder="1"/>
    <xf numFmtId="0" fontId="0" fillId="3" borderId="5" xfId="0" applyFill="1" applyBorder="1"/>
    <xf numFmtId="0" fontId="26" fillId="3" borderId="33" xfId="0" applyFont="1" applyFill="1" applyBorder="1"/>
    <xf numFmtId="0" fontId="0" fillId="3" borderId="34" xfId="0" applyFill="1" applyBorder="1"/>
    <xf numFmtId="0" fontId="7" fillId="4" borderId="5" xfId="5" applyFill="1" applyAlignment="1" applyProtection="1">
      <alignment wrapText="1"/>
      <protection locked="0"/>
    </xf>
    <xf numFmtId="0" fontId="0" fillId="4" borderId="5" xfId="5" applyFont="1" applyFill="1" applyProtection="1">
      <protection locked="0"/>
    </xf>
    <xf numFmtId="170" fontId="7" fillId="4" borderId="5" xfId="5" applyNumberFormat="1" applyFill="1"/>
    <xf numFmtId="0" fontId="7" fillId="4" borderId="5" xfId="5" applyFill="1"/>
    <xf numFmtId="0" fontId="2" fillId="4" borderId="5" xfId="5" applyFont="1" applyFill="1" applyAlignment="1">
      <alignment horizontal="center" vertical="top" wrapText="1"/>
    </xf>
    <xf numFmtId="0" fontId="1" fillId="4" borderId="5" xfId="5" applyFont="1" applyFill="1" applyAlignment="1">
      <alignment horizontal="left" vertical="top" wrapText="1"/>
    </xf>
    <xf numFmtId="0" fontId="3" fillId="4" borderId="5" xfId="5" applyFont="1" applyFill="1" applyAlignment="1">
      <alignment horizontal="left" vertical="top" wrapText="1"/>
    </xf>
    <xf numFmtId="0" fontId="2" fillId="4" borderId="2" xfId="5" applyFont="1" applyFill="1" applyBorder="1" applyAlignment="1">
      <alignment horizontal="left" vertical="center" wrapText="1"/>
    </xf>
    <xf numFmtId="0" fontId="2" fillId="4" borderId="3" xfId="5" applyFont="1" applyFill="1" applyBorder="1" applyAlignment="1">
      <alignment horizontal="left" vertical="center" wrapText="1"/>
    </xf>
    <xf numFmtId="0" fontId="2" fillId="4" borderId="3" xfId="5" applyFont="1" applyFill="1" applyBorder="1" applyAlignment="1">
      <alignment horizontal="center" vertical="center" wrapText="1"/>
    </xf>
    <xf numFmtId="0" fontId="2" fillId="4" borderId="4" xfId="5" applyFont="1" applyFill="1" applyBorder="1" applyAlignment="1">
      <alignment horizontal="center" vertical="center" wrapText="1"/>
    </xf>
    <xf numFmtId="0" fontId="4" fillId="4" borderId="5" xfId="5" applyFont="1" applyFill="1" applyAlignment="1">
      <alignment horizontal="justify" vertical="top"/>
    </xf>
    <xf numFmtId="0" fontId="2" fillId="4" borderId="6" xfId="5" applyFont="1" applyFill="1" applyBorder="1" applyAlignment="1">
      <alignment horizontal="left" vertical="top" wrapText="1"/>
    </xf>
    <xf numFmtId="0" fontId="1" fillId="4" borderId="7" xfId="5" applyFont="1" applyFill="1" applyBorder="1" applyAlignment="1">
      <alignment horizontal="left" vertical="top" wrapText="1"/>
    </xf>
    <xf numFmtId="0" fontId="5" fillId="4" borderId="8" xfId="5" applyFont="1" applyFill="1" applyBorder="1" applyAlignment="1">
      <alignment horizontal="right" vertical="top" wrapText="1"/>
    </xf>
    <xf numFmtId="0" fontId="5" fillId="4" borderId="9" xfId="5" applyFont="1" applyFill="1" applyBorder="1" applyAlignment="1">
      <alignment horizontal="right" vertical="top" wrapText="1"/>
    </xf>
    <xf numFmtId="0" fontId="6" fillId="4" borderId="5" xfId="5" applyFont="1" applyFill="1" applyAlignment="1">
      <alignment horizontal="left" vertical="top" wrapText="1"/>
    </xf>
    <xf numFmtId="0" fontId="1" fillId="4" borderId="6" xfId="5" applyFont="1" applyFill="1" applyBorder="1" applyAlignment="1">
      <alignment horizontal="left" vertical="top" wrapText="1"/>
    </xf>
    <xf numFmtId="3" fontId="1" fillId="4" borderId="7" xfId="5" applyNumberFormat="1" applyFont="1" applyFill="1" applyBorder="1" applyAlignment="1">
      <alignment horizontal="right" vertical="top" wrapText="1"/>
    </xf>
    <xf numFmtId="165" fontId="1" fillId="4" borderId="8" xfId="5" applyNumberFormat="1" applyFont="1" applyFill="1" applyBorder="1" applyAlignment="1">
      <alignment horizontal="right" vertical="top" wrapText="1"/>
    </xf>
    <xf numFmtId="166" fontId="1" fillId="4" borderId="7" xfId="5" applyNumberFormat="1" applyFont="1" applyFill="1" applyBorder="1" applyAlignment="1">
      <alignment horizontal="right" vertical="top" wrapText="1"/>
    </xf>
    <xf numFmtId="167" fontId="1" fillId="4" borderId="8" xfId="5" applyNumberFormat="1" applyFont="1" applyFill="1" applyBorder="1" applyAlignment="1">
      <alignment horizontal="right" vertical="top" wrapText="1"/>
    </xf>
    <xf numFmtId="0" fontId="1" fillId="4" borderId="9" xfId="5" applyFont="1" applyFill="1" applyBorder="1" applyAlignment="1">
      <alignment horizontal="right" vertical="top" wrapText="1"/>
    </xf>
    <xf numFmtId="179" fontId="0" fillId="4" borderId="5" xfId="6" applyNumberFormat="1" applyFont="1" applyFill="1" applyBorder="1" applyAlignment="1" applyProtection="1">
      <protection locked="0"/>
    </xf>
    <xf numFmtId="179" fontId="0" fillId="4" borderId="5" xfId="6" applyNumberFormat="1" applyFont="1" applyFill="1"/>
    <xf numFmtId="165" fontId="2" fillId="4" borderId="10" xfId="5" applyNumberFormat="1" applyFont="1" applyFill="1" applyBorder="1" applyAlignment="1">
      <alignment horizontal="right" vertical="top" wrapText="1"/>
    </xf>
    <xf numFmtId="166" fontId="2" fillId="4" borderId="1" xfId="5" applyNumberFormat="1" applyFont="1" applyFill="1" applyBorder="1" applyAlignment="1">
      <alignment horizontal="right" vertical="top" wrapText="1"/>
    </xf>
    <xf numFmtId="0" fontId="2" fillId="4" borderId="1" xfId="5" applyFont="1" applyFill="1" applyBorder="1" applyAlignment="1">
      <alignment horizontal="right" vertical="top" wrapText="1"/>
    </xf>
    <xf numFmtId="0" fontId="2" fillId="4" borderId="11" xfId="5" applyFont="1" applyFill="1" applyBorder="1" applyAlignment="1">
      <alignment horizontal="right" vertical="top" wrapText="1"/>
    </xf>
    <xf numFmtId="0" fontId="2" fillId="4" borderId="12" xfId="5" applyFont="1" applyFill="1" applyBorder="1" applyAlignment="1">
      <alignment horizontal="left" vertical="top" wrapText="1"/>
    </xf>
    <xf numFmtId="0" fontId="1" fillId="4" borderId="1" xfId="5" applyFont="1" applyFill="1" applyBorder="1" applyAlignment="1">
      <alignment horizontal="left" vertical="top" wrapText="1"/>
    </xf>
    <xf numFmtId="0" fontId="1" fillId="4" borderId="13" xfId="5" applyFont="1" applyFill="1" applyBorder="1" applyAlignment="1">
      <alignment horizontal="left" vertical="top" wrapText="1"/>
    </xf>
    <xf numFmtId="0" fontId="7" fillId="4" borderId="5" xfId="5" applyFill="1" applyProtection="1">
      <protection locked="0"/>
    </xf>
    <xf numFmtId="0" fontId="2" fillId="4" borderId="8" xfId="5" applyFont="1" applyFill="1" applyBorder="1" applyAlignment="1">
      <alignment horizontal="left" vertical="top" wrapText="1"/>
    </xf>
    <xf numFmtId="0" fontId="1" fillId="4" borderId="8" xfId="5" applyFont="1" applyFill="1" applyBorder="1" applyAlignment="1">
      <alignment horizontal="left" vertical="top" wrapText="1"/>
    </xf>
    <xf numFmtId="0" fontId="5" fillId="4" borderId="8" xfId="5" applyFont="1" applyFill="1" applyBorder="1" applyAlignment="1">
      <alignment horizontal="left" vertical="top" wrapText="1"/>
    </xf>
    <xf numFmtId="165" fontId="2" fillId="4" borderId="1" xfId="5" applyNumberFormat="1" applyFont="1" applyFill="1" applyBorder="1" applyAlignment="1">
      <alignment horizontal="right" vertical="top" wrapText="1"/>
    </xf>
    <xf numFmtId="0" fontId="2" fillId="4" borderId="14" xfId="5" applyFont="1" applyFill="1" applyBorder="1" applyAlignment="1">
      <alignment horizontal="left" vertical="top" wrapText="1"/>
    </xf>
    <xf numFmtId="0" fontId="1" fillId="4" borderId="15" xfId="5" applyFont="1" applyFill="1" applyBorder="1" applyAlignment="1">
      <alignment horizontal="left" vertical="top" wrapText="1"/>
    </xf>
    <xf numFmtId="165" fontId="2" fillId="4" borderId="16" xfId="5" applyNumberFormat="1" applyFont="1" applyFill="1" applyBorder="1" applyAlignment="1">
      <alignment horizontal="right" vertical="top" wrapText="1"/>
    </xf>
    <xf numFmtId="167" fontId="2" fillId="4" borderId="16" xfId="5" applyNumberFormat="1" applyFont="1" applyFill="1" applyBorder="1" applyAlignment="1">
      <alignment horizontal="right" vertical="top" wrapText="1"/>
    </xf>
    <xf numFmtId="0" fontId="2" fillId="4" borderId="17" xfId="5" applyFont="1" applyFill="1" applyBorder="1" applyAlignment="1">
      <alignment horizontal="right" vertical="top" wrapText="1"/>
    </xf>
    <xf numFmtId="0" fontId="2" fillId="4" borderId="18" xfId="5" applyFont="1" applyFill="1" applyBorder="1" applyAlignment="1">
      <alignment horizontal="right" vertical="top" wrapText="1"/>
    </xf>
    <xf numFmtId="0" fontId="0" fillId="4" borderId="5" xfId="5" applyFont="1" applyFill="1" applyAlignment="1" applyProtection="1">
      <alignment wrapText="1"/>
      <protection locked="0"/>
    </xf>
    <xf numFmtId="4" fontId="0" fillId="4" borderId="5" xfId="5" applyNumberFormat="1" applyFont="1" applyFill="1" applyAlignment="1" applyProtection="1">
      <alignment wrapText="1"/>
      <protection locked="0"/>
    </xf>
    <xf numFmtId="10" fontId="0" fillId="4" borderId="5" xfId="6" applyNumberFormat="1" applyFont="1" applyFill="1" applyBorder="1" applyAlignment="1" applyProtection="1">
      <alignment wrapText="1"/>
      <protection locked="0"/>
    </xf>
    <xf numFmtId="0" fontId="2" fillId="4" borderId="5" xfId="5" applyFont="1" applyFill="1" applyAlignment="1">
      <alignment horizontal="left" vertical="top" wrapText="1"/>
    </xf>
    <xf numFmtId="0" fontId="8" fillId="4" borderId="19" xfId="5" applyFont="1" applyFill="1" applyBorder="1"/>
    <xf numFmtId="0" fontId="9" fillId="4" borderId="20" xfId="5" applyFont="1" applyFill="1" applyBorder="1"/>
    <xf numFmtId="168" fontId="9" fillId="4" borderId="20" xfId="3" applyNumberFormat="1" applyFont="1" applyFill="1" applyBorder="1"/>
    <xf numFmtId="168" fontId="11" fillId="4" borderId="20" xfId="7" applyNumberFormat="1" applyFont="1" applyFill="1" applyBorder="1"/>
    <xf numFmtId="164" fontId="8" fillId="4" borderId="20" xfId="7" applyFont="1" applyFill="1" applyBorder="1" applyAlignment="1">
      <alignment horizontal="right"/>
    </xf>
    <xf numFmtId="169" fontId="11" fillId="4" borderId="21" xfId="5" applyNumberFormat="1" applyFont="1" applyFill="1" applyBorder="1"/>
    <xf numFmtId="0" fontId="12" fillId="4" borderId="22" xfId="5" applyFont="1" applyFill="1" applyBorder="1"/>
    <xf numFmtId="0" fontId="12" fillId="4" borderId="5" xfId="5" applyFont="1" applyFill="1"/>
    <xf numFmtId="43" fontId="12" fillId="4" borderId="5" xfId="3" applyFont="1" applyFill="1" applyBorder="1" applyAlignment="1">
      <alignment horizontal="right"/>
    </xf>
    <xf numFmtId="164" fontId="11" fillId="4" borderId="5" xfId="7" applyFont="1" applyFill="1" applyBorder="1"/>
    <xf numFmtId="169" fontId="11" fillId="4" borderId="23" xfId="5" applyNumberFormat="1" applyFont="1" applyFill="1" applyBorder="1"/>
    <xf numFmtId="0" fontId="11" fillId="4" borderId="25" xfId="5" applyFont="1" applyFill="1" applyBorder="1" applyAlignment="1">
      <alignment horizontal="center" vertical="center" wrapText="1"/>
    </xf>
    <xf numFmtId="0" fontId="11" fillId="4" borderId="24" xfId="5" applyFont="1" applyFill="1" applyBorder="1" applyAlignment="1">
      <alignment vertical="center"/>
    </xf>
    <xf numFmtId="0" fontId="11" fillId="4" borderId="25" xfId="5" applyFont="1" applyFill="1" applyBorder="1" applyAlignment="1">
      <alignment vertical="center"/>
    </xf>
    <xf numFmtId="0" fontId="12" fillId="4" borderId="22" xfId="5" applyFont="1" applyFill="1" applyBorder="1" applyAlignment="1">
      <alignment horizontal="left" vertical="top"/>
    </xf>
    <xf numFmtId="0" fontId="11" fillId="4" borderId="5" xfId="5" applyFont="1" applyFill="1" applyAlignment="1">
      <alignment vertical="center"/>
    </xf>
    <xf numFmtId="0" fontId="12" fillId="4" borderId="22" xfId="5" applyFont="1" applyFill="1" applyBorder="1" applyAlignment="1">
      <alignment vertical="top"/>
    </xf>
    <xf numFmtId="0" fontId="11" fillId="4" borderId="5" xfId="5" applyFont="1" applyFill="1"/>
    <xf numFmtId="0" fontId="11" fillId="4" borderId="24" xfId="5" applyFont="1" applyFill="1" applyBorder="1"/>
    <xf numFmtId="0" fontId="12" fillId="4" borderId="25" xfId="5" applyFont="1" applyFill="1" applyBorder="1"/>
    <xf numFmtId="0" fontId="11" fillId="4" borderId="25" xfId="5" applyFont="1" applyFill="1" applyBorder="1"/>
    <xf numFmtId="170" fontId="11" fillId="4" borderId="25" xfId="5" applyNumberFormat="1" applyFont="1" applyFill="1" applyBorder="1"/>
    <xf numFmtId="171" fontId="11" fillId="4" borderId="5" xfId="7" applyNumberFormat="1" applyFont="1" applyFill="1" applyBorder="1"/>
    <xf numFmtId="172" fontId="11" fillId="4" borderId="5" xfId="7" applyNumberFormat="1" applyFont="1" applyFill="1" applyBorder="1"/>
    <xf numFmtId="0" fontId="11" fillId="4" borderId="22" xfId="5" applyFont="1" applyFill="1" applyBorder="1"/>
    <xf numFmtId="0" fontId="12" fillId="4" borderId="5" xfId="5" applyFont="1" applyFill="1" applyAlignment="1">
      <alignment vertical="top"/>
    </xf>
    <xf numFmtId="0" fontId="12" fillId="4" borderId="24" xfId="5" applyFont="1" applyFill="1" applyBorder="1" applyAlignment="1">
      <alignment horizontal="center" vertical="top"/>
    </xf>
    <xf numFmtId="0" fontId="12" fillId="4" borderId="25" xfId="5" applyFont="1" applyFill="1" applyBorder="1" applyAlignment="1">
      <alignment horizontal="center" vertical="top" wrapText="1"/>
    </xf>
    <xf numFmtId="0" fontId="11" fillId="4" borderId="5" xfId="5" applyFont="1" applyFill="1" applyAlignment="1">
      <alignment horizontal="center"/>
    </xf>
    <xf numFmtId="169" fontId="11" fillId="4" borderId="23" xfId="5" applyNumberFormat="1" applyFont="1" applyFill="1" applyBorder="1" applyAlignment="1">
      <alignment horizontal="center"/>
    </xf>
    <xf numFmtId="173" fontId="12" fillId="4" borderId="24" xfId="5" quotePrefix="1" applyNumberFormat="1" applyFont="1" applyFill="1" applyBorder="1" applyAlignment="1">
      <alignment horizontal="center" vertical="top"/>
    </xf>
    <xf numFmtId="0" fontId="12" fillId="4" borderId="25" xfId="5" applyFont="1" applyFill="1" applyBorder="1" applyAlignment="1">
      <alignment vertical="top" wrapText="1"/>
    </xf>
    <xf numFmtId="174" fontId="11" fillId="4" borderId="25" xfId="5" applyNumberFormat="1" applyFont="1" applyFill="1" applyBorder="1"/>
    <xf numFmtId="164" fontId="13" fillId="4" borderId="5" xfId="7" applyFont="1" applyFill="1" applyBorder="1"/>
    <xf numFmtId="15" fontId="12" fillId="4" borderId="22" xfId="5" applyNumberFormat="1" applyFont="1" applyFill="1" applyBorder="1" applyAlignment="1">
      <alignment horizontal="center" vertical="top"/>
    </xf>
    <xf numFmtId="15" fontId="12" fillId="4" borderId="24" xfId="5" applyNumberFormat="1" applyFont="1" applyFill="1" applyBorder="1" applyAlignment="1">
      <alignment horizontal="center" vertical="top"/>
    </xf>
    <xf numFmtId="164" fontId="11" fillId="4" borderId="5" xfId="7" applyFont="1" applyFill="1" applyBorder="1" applyAlignment="1">
      <alignment horizontal="center"/>
    </xf>
    <xf numFmtId="173" fontId="12" fillId="4" borderId="22" xfId="5" quotePrefix="1" applyNumberFormat="1" applyFont="1" applyFill="1" applyBorder="1" applyAlignment="1">
      <alignment horizontal="center" vertical="top"/>
    </xf>
    <xf numFmtId="0" fontId="12" fillId="4" borderId="5" xfId="5" applyFont="1" applyFill="1" applyAlignment="1">
      <alignment vertical="top" wrapText="1"/>
    </xf>
    <xf numFmtId="173" fontId="12" fillId="4" borderId="22" xfId="5" applyNumberFormat="1" applyFont="1" applyFill="1" applyBorder="1" applyAlignment="1">
      <alignment horizontal="center" vertical="top"/>
    </xf>
    <xf numFmtId="173" fontId="12" fillId="4" borderId="25" xfId="5" applyNumberFormat="1" applyFont="1" applyFill="1" applyBorder="1" applyAlignment="1">
      <alignment horizontal="center" vertical="top"/>
    </xf>
    <xf numFmtId="0" fontId="12" fillId="4" borderId="26" xfId="5" applyFont="1" applyFill="1" applyBorder="1" applyAlignment="1">
      <alignment vertical="top" wrapText="1"/>
    </xf>
    <xf numFmtId="174" fontId="11" fillId="4" borderId="26" xfId="5" applyNumberFormat="1" applyFont="1" applyFill="1" applyBorder="1"/>
    <xf numFmtId="0" fontId="13" fillId="4" borderId="5" xfId="5" applyFont="1" applyFill="1"/>
    <xf numFmtId="0" fontId="12" fillId="4" borderId="22" xfId="4" applyFont="1" applyFill="1" applyBorder="1" applyAlignment="1">
      <alignment vertical="top"/>
    </xf>
    <xf numFmtId="0" fontId="12" fillId="4" borderId="22" xfId="5" applyFont="1" applyFill="1" applyBorder="1" applyAlignment="1">
      <alignment horizontal="left" vertical="top" indent="3"/>
    </xf>
    <xf numFmtId="0" fontId="13" fillId="4" borderId="5" xfId="5" applyFont="1" applyFill="1" applyAlignment="1">
      <alignment vertical="top"/>
    </xf>
    <xf numFmtId="0" fontId="12" fillId="4" borderId="27" xfId="5" applyFont="1" applyFill="1" applyBorder="1" applyAlignment="1">
      <alignment vertical="top"/>
    </xf>
    <xf numFmtId="0" fontId="12" fillId="4" borderId="28" xfId="5" applyFont="1" applyFill="1" applyBorder="1" applyAlignment="1">
      <alignment vertical="top"/>
    </xf>
    <xf numFmtId="4" fontId="11" fillId="4" borderId="25" xfId="6" applyNumberFormat="1" applyFont="1" applyFill="1" applyBorder="1"/>
    <xf numFmtId="43" fontId="11" fillId="4" borderId="25" xfId="6" applyNumberFormat="1" applyFont="1" applyFill="1" applyBorder="1"/>
    <xf numFmtId="0" fontId="12" fillId="4" borderId="29" xfId="5" applyFont="1" applyFill="1" applyBorder="1" applyAlignment="1">
      <alignment vertical="top"/>
    </xf>
    <xf numFmtId="0" fontId="12" fillId="4" borderId="30" xfId="5" applyFont="1" applyFill="1" applyBorder="1" applyAlignment="1">
      <alignment vertical="top"/>
    </xf>
    <xf numFmtId="0" fontId="12" fillId="4" borderId="31" xfId="4" applyFont="1" applyFill="1" applyBorder="1"/>
    <xf numFmtId="0" fontId="12" fillId="4" borderId="32" xfId="4" applyFont="1" applyFill="1" applyBorder="1"/>
    <xf numFmtId="0" fontId="12" fillId="4" borderId="5" xfId="4" applyFont="1" applyFill="1"/>
    <xf numFmtId="169" fontId="11" fillId="4" borderId="5" xfId="5" applyNumberFormat="1" applyFont="1" applyFill="1"/>
    <xf numFmtId="10" fontId="11" fillId="4" borderId="5" xfId="6" applyNumberFormat="1" applyFont="1" applyFill="1" applyBorder="1"/>
    <xf numFmtId="0" fontId="12" fillId="4" borderId="33" xfId="4" applyFont="1" applyFill="1" applyBorder="1"/>
    <xf numFmtId="0" fontId="12" fillId="4" borderId="34" xfId="4" applyFont="1" applyFill="1" applyBorder="1"/>
    <xf numFmtId="4" fontId="12" fillId="4" borderId="34" xfId="4" applyNumberFormat="1" applyFont="1" applyFill="1" applyBorder="1"/>
    <xf numFmtId="0" fontId="9" fillId="4" borderId="34" xfId="4" applyFont="1" applyFill="1" applyBorder="1"/>
    <xf numFmtId="169" fontId="11" fillId="4" borderId="35" xfId="5" applyNumberFormat="1" applyFont="1" applyFill="1" applyBorder="1"/>
    <xf numFmtId="0" fontId="1" fillId="4" borderId="8" xfId="5" applyFont="1" applyFill="1" applyBorder="1" applyAlignment="1">
      <alignment horizontal="right" vertical="top" wrapText="1"/>
    </xf>
    <xf numFmtId="10" fontId="7" fillId="4" borderId="5" xfId="5" applyNumberFormat="1" applyFill="1"/>
    <xf numFmtId="0" fontId="17" fillId="4" borderId="5" xfId="5" applyFont="1" applyFill="1" applyAlignment="1">
      <alignment horizontal="left" vertical="top" wrapText="1"/>
    </xf>
    <xf numFmtId="0" fontId="1" fillId="4" borderId="12" xfId="5" applyFont="1" applyFill="1" applyBorder="1" applyAlignment="1">
      <alignment horizontal="left" vertical="top" wrapText="1"/>
    </xf>
    <xf numFmtId="179" fontId="7" fillId="4" borderId="5" xfId="5" applyNumberFormat="1" applyFill="1"/>
    <xf numFmtId="181" fontId="7" fillId="4" borderId="5" xfId="5" applyNumberFormat="1" applyFill="1"/>
    <xf numFmtId="180" fontId="7" fillId="4" borderId="5" xfId="5" applyNumberFormat="1" applyFill="1"/>
    <xf numFmtId="4" fontId="7" fillId="4" borderId="5" xfId="5" applyNumberFormat="1" applyFill="1" applyAlignment="1" applyProtection="1">
      <alignment wrapText="1"/>
      <protection locked="0"/>
    </xf>
    <xf numFmtId="10" fontId="0" fillId="4" borderId="5" xfId="5" applyNumberFormat="1" applyFont="1" applyFill="1" applyProtection="1">
      <protection locked="0"/>
    </xf>
    <xf numFmtId="0" fontId="11" fillId="4" borderId="41" xfId="5" applyFont="1" applyFill="1" applyBorder="1" applyAlignment="1">
      <alignment horizontal="center" vertical="center" wrapText="1"/>
    </xf>
    <xf numFmtId="0" fontId="11" fillId="4" borderId="42" xfId="5" applyFont="1" applyFill="1" applyBorder="1" applyAlignment="1">
      <alignment horizontal="center" vertical="center" wrapText="1"/>
    </xf>
    <xf numFmtId="0" fontId="11" fillId="4" borderId="43" xfId="5" applyFont="1" applyFill="1" applyBorder="1" applyAlignment="1">
      <alignment horizontal="center" vertical="center" wrapText="1"/>
    </xf>
    <xf numFmtId="0" fontId="11" fillId="4" borderId="44" xfId="5" applyFont="1" applyFill="1" applyBorder="1" applyAlignment="1">
      <alignment vertical="center"/>
    </xf>
    <xf numFmtId="0" fontId="11" fillId="4" borderId="45" xfId="5" applyFont="1" applyFill="1" applyBorder="1" applyAlignment="1">
      <alignment horizontal="center" vertical="center"/>
    </xf>
    <xf numFmtId="0" fontId="11" fillId="4" borderId="46" xfId="5" applyFont="1" applyFill="1" applyBorder="1" applyAlignment="1">
      <alignment horizontal="center" vertical="center"/>
    </xf>
    <xf numFmtId="0" fontId="11" fillId="4" borderId="40" xfId="5" applyFont="1" applyFill="1" applyBorder="1"/>
    <xf numFmtId="0" fontId="12" fillId="4" borderId="42" xfId="5" applyFont="1" applyFill="1" applyBorder="1"/>
    <xf numFmtId="0" fontId="11" fillId="4" borderId="43" xfId="5" applyFont="1" applyFill="1" applyBorder="1"/>
    <xf numFmtId="170" fontId="11" fillId="4" borderId="43" xfId="5" applyNumberFormat="1" applyFont="1" applyFill="1" applyBorder="1"/>
    <xf numFmtId="0" fontId="11" fillId="4" borderId="44" xfId="5" applyFont="1" applyFill="1" applyBorder="1"/>
    <xf numFmtId="170" fontId="11" fillId="4" borderId="46" xfId="5" applyNumberFormat="1" applyFont="1" applyFill="1" applyBorder="1"/>
    <xf numFmtId="173" fontId="12" fillId="4" borderId="24" xfId="5" applyNumberFormat="1" applyFont="1" applyFill="1" applyBorder="1" applyAlignment="1">
      <alignment horizontal="center" vertical="top"/>
    </xf>
    <xf numFmtId="0" fontId="12" fillId="4" borderId="40" xfId="5" applyFont="1" applyFill="1" applyBorder="1" applyAlignment="1">
      <alignment vertical="top"/>
    </xf>
    <xf numFmtId="0" fontId="12" fillId="4" borderId="41" xfId="5" applyFont="1" applyFill="1" applyBorder="1" applyAlignment="1">
      <alignment vertical="top"/>
    </xf>
    <xf numFmtId="164" fontId="11" fillId="4" borderId="42" xfId="7" applyFont="1" applyFill="1" applyBorder="1"/>
    <xf numFmtId="0" fontId="12" fillId="4" borderId="24" xfId="5" applyFont="1" applyFill="1" applyBorder="1" applyAlignment="1">
      <alignment vertical="top"/>
    </xf>
    <xf numFmtId="0" fontId="12" fillId="4" borderId="25" xfId="5" applyFont="1" applyFill="1" applyBorder="1" applyAlignment="1">
      <alignment vertical="top"/>
    </xf>
    <xf numFmtId="164" fontId="11" fillId="4" borderId="25" xfId="7" applyFont="1" applyFill="1" applyBorder="1"/>
    <xf numFmtId="10" fontId="11" fillId="4" borderId="5" xfId="7" applyNumberFormat="1" applyFont="1" applyFill="1" applyBorder="1"/>
    <xf numFmtId="164" fontId="11" fillId="4" borderId="43" xfId="7" applyFont="1" applyFill="1" applyBorder="1"/>
    <xf numFmtId="166" fontId="11" fillId="4" borderId="5" xfId="7" applyNumberFormat="1" applyFont="1" applyFill="1" applyBorder="1"/>
    <xf numFmtId="0" fontId="12" fillId="4" borderId="44" xfId="5" applyFont="1" applyFill="1" applyBorder="1" applyAlignment="1">
      <alignment vertical="top"/>
    </xf>
    <xf numFmtId="0" fontId="12" fillId="4" borderId="45" xfId="5" applyFont="1" applyFill="1" applyBorder="1" applyAlignment="1">
      <alignment vertical="top"/>
    </xf>
    <xf numFmtId="164" fontId="11" fillId="4" borderId="46" xfId="7" applyFont="1" applyFill="1" applyBorder="1"/>
    <xf numFmtId="43" fontId="11" fillId="4" borderId="5" xfId="6" applyNumberFormat="1" applyFont="1" applyFill="1" applyBorder="1"/>
    <xf numFmtId="0" fontId="12" fillId="4" borderId="25" xfId="4" applyFont="1" applyFill="1" applyBorder="1"/>
    <xf numFmtId="0" fontId="12" fillId="4" borderId="19" xfId="5" applyFont="1" applyFill="1" applyBorder="1" applyAlignment="1">
      <alignment vertical="top"/>
    </xf>
    <xf numFmtId="0" fontId="12" fillId="4" borderId="20" xfId="4" applyFont="1" applyFill="1" applyBorder="1"/>
    <xf numFmtId="10" fontId="11" fillId="4" borderId="20" xfId="6" applyNumberFormat="1" applyFont="1" applyFill="1" applyBorder="1"/>
    <xf numFmtId="164" fontId="11" fillId="4" borderId="20" xfId="7" applyFont="1" applyFill="1" applyBorder="1"/>
    <xf numFmtId="0" fontId="9" fillId="4" borderId="22" xfId="4" applyFont="1" applyFill="1" applyBorder="1" applyAlignment="1">
      <alignment vertical="top"/>
    </xf>
    <xf numFmtId="0" fontId="15" fillId="4" borderId="24" xfId="5" applyFont="1" applyFill="1" applyBorder="1" applyAlignment="1">
      <alignment vertical="top" wrapText="1"/>
    </xf>
    <xf numFmtId="0" fontId="15" fillId="4" borderId="25" xfId="5" applyFont="1" applyFill="1" applyBorder="1" applyAlignment="1">
      <alignment vertical="top" wrapText="1"/>
    </xf>
    <xf numFmtId="0" fontId="12" fillId="4" borderId="24" xfId="4" applyFont="1" applyFill="1" applyBorder="1" applyAlignment="1">
      <alignment vertical="top"/>
    </xf>
    <xf numFmtId="178" fontId="16" fillId="4" borderId="25" xfId="5" applyNumberFormat="1" applyFont="1" applyFill="1" applyBorder="1"/>
    <xf numFmtId="0" fontId="12" fillId="4" borderId="25" xfId="4" applyFont="1" applyFill="1" applyBorder="1" applyAlignment="1">
      <alignment vertical="top"/>
    </xf>
    <xf numFmtId="4" fontId="12" fillId="4" borderId="25" xfId="4" applyNumberFormat="1" applyFont="1" applyFill="1" applyBorder="1" applyAlignment="1">
      <alignment vertical="top"/>
    </xf>
    <xf numFmtId="4" fontId="12" fillId="4" borderId="25" xfId="4" applyNumberFormat="1" applyFont="1" applyFill="1" applyBorder="1"/>
    <xf numFmtId="0" fontId="12" fillId="4" borderId="24" xfId="5" applyFont="1" applyFill="1" applyBorder="1"/>
    <xf numFmtId="176" fontId="12" fillId="4" borderId="25" xfId="3" applyNumberFormat="1" applyFont="1" applyFill="1" applyBorder="1"/>
    <xf numFmtId="168" fontId="12" fillId="4" borderId="25" xfId="3" applyNumberFormat="1" applyFont="1" applyFill="1" applyBorder="1"/>
    <xf numFmtId="0" fontId="9" fillId="4" borderId="22" xfId="5" applyFont="1" applyFill="1" applyBorder="1"/>
    <xf numFmtId="0" fontId="12" fillId="4" borderId="22" xfId="3" applyNumberFormat="1" applyFont="1" applyFill="1" applyBorder="1" applyAlignment="1">
      <alignment horizontal="left"/>
    </xf>
    <xf numFmtId="0" fontId="12" fillId="4" borderId="5" xfId="3" applyNumberFormat="1" applyFont="1" applyFill="1" applyBorder="1" applyAlignment="1">
      <alignment horizontal="left"/>
    </xf>
    <xf numFmtId="0" fontId="14" fillId="4" borderId="22" xfId="5" applyFont="1" applyFill="1" applyBorder="1"/>
    <xf numFmtId="0" fontId="9" fillId="4" borderId="25" xfId="5" applyFont="1" applyFill="1" applyBorder="1" applyAlignment="1">
      <alignment vertical="top" wrapText="1"/>
    </xf>
    <xf numFmtId="0" fontId="9" fillId="4" borderId="25" xfId="5" applyFont="1" applyFill="1" applyBorder="1" applyAlignment="1">
      <alignment horizontal="center" vertical="top" wrapText="1"/>
    </xf>
    <xf numFmtId="4" fontId="12" fillId="4" borderId="25" xfId="5" applyNumberFormat="1" applyFont="1" applyFill="1" applyBorder="1" applyAlignment="1">
      <alignment vertical="top" wrapText="1"/>
    </xf>
    <xf numFmtId="0" fontId="8" fillId="4" borderId="22" xfId="5" applyFont="1" applyFill="1" applyBorder="1"/>
    <xf numFmtId="0" fontId="8" fillId="4" borderId="25" xfId="5" applyFont="1" applyFill="1" applyBorder="1"/>
    <xf numFmtId="3" fontId="12" fillId="4" borderId="25" xfId="5" applyNumberFormat="1" applyFont="1" applyFill="1" applyBorder="1"/>
    <xf numFmtId="0" fontId="14" fillId="4" borderId="33" xfId="5" applyFont="1" applyFill="1" applyBorder="1"/>
    <xf numFmtId="0" fontId="11" fillId="4" borderId="34" xfId="5" applyFont="1" applyFill="1" applyBorder="1"/>
    <xf numFmtId="0" fontId="27" fillId="3" borderId="0" xfId="0" applyFont="1" applyFill="1" applyAlignment="1">
      <alignment vertical="top"/>
    </xf>
    <xf numFmtId="164" fontId="19" fillId="3" borderId="20" xfId="7" applyFont="1" applyFill="1" applyBorder="1"/>
    <xf numFmtId="169" fontId="19" fillId="3" borderId="21" xfId="0" applyNumberFormat="1" applyFont="1" applyFill="1" applyBorder="1"/>
    <xf numFmtId="164" fontId="19" fillId="3" borderId="5" xfId="7" applyFont="1" applyFill="1" applyBorder="1"/>
    <xf numFmtId="175" fontId="19" fillId="3" borderId="25" xfId="0" applyNumberFormat="1" applyFont="1" applyFill="1" applyBorder="1"/>
    <xf numFmtId="4" fontId="19" fillId="3" borderId="0" xfId="0" applyNumberFormat="1" applyFont="1" applyFill="1"/>
    <xf numFmtId="0" fontId="24" fillId="3" borderId="0" xfId="0" applyFont="1" applyFill="1"/>
    <xf numFmtId="0" fontId="28" fillId="3" borderId="33" xfId="4" applyFont="1" applyBorder="1"/>
    <xf numFmtId="0" fontId="28" fillId="3" borderId="34" xfId="4" applyFont="1" applyBorder="1"/>
    <xf numFmtId="4" fontId="28" fillId="3" borderId="34" xfId="4" applyNumberFormat="1" applyFont="1" applyBorder="1"/>
    <xf numFmtId="0" fontId="29" fillId="3" borderId="34" xfId="4" applyFont="1" applyBorder="1"/>
    <xf numFmtId="169" fontId="19" fillId="3" borderId="35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174" fontId="11" fillId="4" borderId="25" xfId="0" applyNumberFormat="1" applyFont="1" applyFill="1" applyBorder="1"/>
    <xf numFmtId="15" fontId="12" fillId="3" borderId="25" xfId="0" applyNumberFormat="1" applyFont="1" applyFill="1" applyBorder="1" applyAlignment="1">
      <alignment horizontal="center" vertical="top"/>
    </xf>
    <xf numFmtId="0" fontId="12" fillId="3" borderId="25" xfId="0" applyFont="1" applyFill="1" applyBorder="1" applyAlignment="1">
      <alignment vertical="top" wrapText="1"/>
    </xf>
    <xf numFmtId="173" fontId="12" fillId="3" borderId="25" xfId="0" quotePrefix="1" applyNumberFormat="1" applyFont="1" applyFill="1" applyBorder="1" applyAlignment="1">
      <alignment horizontal="center" vertical="top"/>
    </xf>
    <xf numFmtId="174" fontId="11" fillId="3" borderId="25" xfId="0" applyNumberFormat="1" applyFont="1" applyFill="1" applyBorder="1"/>
    <xf numFmtId="173" fontId="12" fillId="3" borderId="52" xfId="0" applyNumberFormat="1" applyFont="1" applyFill="1" applyBorder="1" applyAlignment="1">
      <alignment horizontal="center" vertical="top"/>
    </xf>
    <xf numFmtId="0" fontId="12" fillId="3" borderId="5" xfId="0" applyFont="1" applyFill="1" applyBorder="1" applyAlignment="1">
      <alignment vertical="top" wrapText="1"/>
    </xf>
    <xf numFmtId="0" fontId="11" fillId="3" borderId="5" xfId="0" applyFont="1" applyFill="1" applyBorder="1"/>
    <xf numFmtId="0" fontId="11" fillId="3" borderId="25" xfId="0" applyFont="1" applyFill="1" applyBorder="1"/>
    <xf numFmtId="164" fontId="16" fillId="0" borderId="49" xfId="1" applyFont="1" applyFill="1" applyBorder="1" applyAlignment="1">
      <alignment horizontal="center" vertical="center"/>
    </xf>
    <xf numFmtId="4" fontId="11" fillId="4" borderId="25" xfId="7" applyNumberFormat="1" applyFont="1" applyFill="1" applyBorder="1"/>
    <xf numFmtId="4" fontId="11" fillId="4" borderId="5" xfId="6" applyNumberFormat="1" applyFont="1" applyFill="1" applyBorder="1"/>
    <xf numFmtId="168" fontId="16" fillId="0" borderId="25" xfId="1" applyNumberFormat="1" applyFont="1" applyFill="1" applyBorder="1"/>
    <xf numFmtId="0" fontId="15" fillId="0" borderId="22" xfId="0" applyFont="1" applyBorder="1"/>
    <xf numFmtId="10" fontId="2" fillId="3" borderId="10" xfId="2" applyNumberFormat="1" applyFont="1" applyFill="1" applyBorder="1" applyAlignment="1">
      <alignment horizontal="right" vertical="top" wrapText="1"/>
    </xf>
    <xf numFmtId="4" fontId="0" fillId="3" borderId="5" xfId="5" applyNumberFormat="1" applyFont="1" applyAlignment="1" applyProtection="1">
      <alignment wrapText="1"/>
      <protection locked="0"/>
    </xf>
    <xf numFmtId="164" fontId="16" fillId="3" borderId="22" xfId="7" applyFont="1" applyFill="1" applyBorder="1" applyAlignment="1">
      <alignment vertical="top"/>
    </xf>
    <xf numFmtId="0" fontId="30" fillId="3" borderId="22" xfId="0" applyFont="1" applyFill="1" applyBorder="1" applyAlignment="1">
      <alignment vertical="top"/>
    </xf>
    <xf numFmtId="0" fontId="30" fillId="3" borderId="0" xfId="0" applyFont="1" applyFill="1" applyAlignment="1">
      <alignment vertical="top"/>
    </xf>
    <xf numFmtId="0" fontId="31" fillId="3" borderId="0" xfId="0" applyFont="1" applyFill="1"/>
    <xf numFmtId="164" fontId="31" fillId="3" borderId="5" xfId="7" applyFont="1" applyFill="1" applyBorder="1"/>
    <xf numFmtId="169" fontId="31" fillId="3" borderId="23" xfId="0" applyNumberFormat="1" applyFont="1" applyFill="1" applyBorder="1"/>
    <xf numFmtId="0" fontId="32" fillId="3" borderId="5" xfId="5" applyFont="1"/>
    <xf numFmtId="0" fontId="12" fillId="0" borderId="25" xfId="0" applyFont="1" applyBorder="1" applyAlignment="1">
      <alignment horizontal="center"/>
    </xf>
    <xf numFmtId="170" fontId="19" fillId="0" borderId="25" xfId="0" applyNumberFormat="1" applyFont="1" applyBorder="1"/>
    <xf numFmtId="0" fontId="12" fillId="0" borderId="42" xfId="5" applyFont="1" applyFill="1" applyBorder="1"/>
    <xf numFmtId="0" fontId="11" fillId="0" borderId="43" xfId="5" applyFont="1" applyFill="1" applyBorder="1"/>
    <xf numFmtId="170" fontId="11" fillId="0" borderId="43" xfId="5" applyNumberFormat="1" applyFont="1" applyFill="1" applyBorder="1"/>
    <xf numFmtId="170" fontId="11" fillId="0" borderId="46" xfId="5" applyNumberFormat="1" applyFont="1" applyFill="1" applyBorder="1"/>
    <xf numFmtId="175" fontId="19" fillId="0" borderId="25" xfId="0" applyNumberFormat="1" applyFont="1" applyBorder="1"/>
    <xf numFmtId="0" fontId="16" fillId="0" borderId="0" xfId="0" applyFont="1" applyAlignment="1">
      <alignment vertical="top"/>
    </xf>
    <xf numFmtId="0" fontId="24" fillId="0" borderId="0" xfId="0" applyFont="1"/>
    <xf numFmtId="164" fontId="19" fillId="0" borderId="5" xfId="7" applyFont="1" applyFill="1" applyBorder="1"/>
    <xf numFmtId="169" fontId="19" fillId="0" borderId="23" xfId="0" applyNumberFormat="1" applyFont="1" applyBorder="1"/>
    <xf numFmtId="0" fontId="7" fillId="0" borderId="5" xfId="5" applyFill="1"/>
    <xf numFmtId="0" fontId="16" fillId="0" borderId="22" xfId="0" applyFont="1" applyBorder="1" applyAlignment="1">
      <alignment vertical="top"/>
    </xf>
    <xf numFmtId="164" fontId="7" fillId="0" borderId="5" xfId="7" applyFont="1" applyFill="1"/>
    <xf numFmtId="0" fontId="19" fillId="0" borderId="0" xfId="0" applyFont="1"/>
    <xf numFmtId="0" fontId="33" fillId="0" borderId="22" xfId="0" applyFont="1" applyBorder="1" applyAlignment="1">
      <alignment vertical="top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center"/>
    </xf>
    <xf numFmtId="0" fontId="12" fillId="0" borderId="25" xfId="5" applyFont="1" applyFill="1" applyBorder="1"/>
    <xf numFmtId="0" fontId="11" fillId="0" borderId="25" xfId="5" applyFont="1" applyFill="1" applyBorder="1"/>
    <xf numFmtId="170" fontId="11" fillId="0" borderId="25" xfId="5" applyNumberFormat="1" applyFont="1" applyFill="1" applyBorder="1"/>
    <xf numFmtId="4" fontId="16" fillId="0" borderId="0" xfId="0" applyNumberFormat="1" applyFont="1" applyAlignment="1">
      <alignment vertical="top"/>
    </xf>
    <xf numFmtId="4" fontId="24" fillId="0" borderId="0" xfId="0" applyNumberFormat="1" applyFont="1"/>
    <xf numFmtId="164" fontId="19" fillId="0" borderId="5" xfId="1" applyFont="1" applyFill="1" applyBorder="1"/>
    <xf numFmtId="164" fontId="19" fillId="0" borderId="23" xfId="1" applyFont="1" applyFill="1" applyBorder="1"/>
    <xf numFmtId="164" fontId="7" fillId="0" borderId="0" xfId="1" applyFont="1" applyFill="1"/>
    <xf numFmtId="0" fontId="15" fillId="0" borderId="24" xfId="0" applyFont="1" applyBorder="1" applyAlignment="1">
      <alignment vertical="top" wrapText="1"/>
    </xf>
    <xf numFmtId="0" fontId="5" fillId="3" borderId="7" xfId="5" applyFont="1" applyBorder="1" applyAlignment="1">
      <alignment horizontal="right" vertical="top" wrapText="1"/>
    </xf>
    <xf numFmtId="167" fontId="1" fillId="3" borderId="7" xfId="5" applyNumberFormat="1" applyFont="1" applyBorder="1" applyAlignment="1">
      <alignment horizontal="right" vertical="top" wrapText="1"/>
    </xf>
    <xf numFmtId="0" fontId="2" fillId="3" borderId="13" xfId="5" applyFont="1" applyBorder="1" applyAlignment="1">
      <alignment horizontal="right" vertical="top" wrapText="1"/>
    </xf>
    <xf numFmtId="165" fontId="2" fillId="3" borderId="56" xfId="5" applyNumberFormat="1" applyFont="1" applyBorder="1" applyAlignment="1">
      <alignment horizontal="right" vertical="top" wrapText="1"/>
    </xf>
    <xf numFmtId="166" fontId="2" fillId="3" borderId="57" xfId="5" applyNumberFormat="1" applyFont="1" applyBorder="1" applyAlignment="1">
      <alignment horizontal="right" vertical="top" wrapText="1"/>
    </xf>
    <xf numFmtId="0" fontId="1" fillId="3" borderId="25" xfId="5" applyFont="1" applyBorder="1" applyAlignment="1">
      <alignment horizontal="left" vertical="top" wrapText="1"/>
    </xf>
    <xf numFmtId="0" fontId="0" fillId="3" borderId="25" xfId="5" applyFont="1" applyBorder="1" applyAlignment="1" applyProtection="1">
      <alignment wrapText="1"/>
      <protection locked="0"/>
    </xf>
    <xf numFmtId="0" fontId="5" fillId="3" borderId="25" xfId="5" applyFont="1" applyBorder="1" applyAlignment="1">
      <alignment horizontal="right" vertical="top" wrapText="1"/>
    </xf>
    <xf numFmtId="0" fontId="1" fillId="4" borderId="25" xfId="5" applyFont="1" applyFill="1" applyBorder="1" applyAlignment="1">
      <alignment horizontal="left" vertical="top" wrapText="1"/>
    </xf>
    <xf numFmtId="3" fontId="1" fillId="3" borderId="25" xfId="5" applyNumberFormat="1" applyFont="1" applyBorder="1" applyAlignment="1">
      <alignment horizontal="right" vertical="top" wrapText="1"/>
    </xf>
    <xf numFmtId="165" fontId="1" fillId="3" borderId="25" xfId="5" applyNumberFormat="1" applyFont="1" applyBorder="1" applyAlignment="1">
      <alignment horizontal="right" vertical="top" wrapText="1"/>
    </xf>
    <xf numFmtId="166" fontId="1" fillId="3" borderId="25" xfId="5" applyNumberFormat="1" applyFont="1" applyBorder="1" applyAlignment="1">
      <alignment horizontal="right" vertical="top" wrapText="1"/>
    </xf>
    <xf numFmtId="165" fontId="2" fillId="3" borderId="25" xfId="5" applyNumberFormat="1" applyFont="1" applyBorder="1" applyAlignment="1">
      <alignment horizontal="right" vertical="top" wrapText="1"/>
    </xf>
    <xf numFmtId="166" fontId="2" fillId="3" borderId="25" xfId="5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1" fillId="3" borderId="25" xfId="5" applyFont="1" applyBorder="1" applyAlignment="1">
      <alignment horizontal="right" vertical="top" wrapText="1"/>
    </xf>
    <xf numFmtId="3" fontId="1" fillId="4" borderId="10" xfId="5" applyNumberFormat="1" applyFont="1" applyFill="1" applyBorder="1" applyAlignment="1">
      <alignment horizontal="right" vertical="top" wrapText="1"/>
    </xf>
    <xf numFmtId="0" fontId="2" fillId="4" borderId="13" xfId="5" applyFont="1" applyFill="1" applyBorder="1" applyAlignment="1">
      <alignment horizontal="right" vertical="top" wrapText="1"/>
    </xf>
    <xf numFmtId="0" fontId="2" fillId="4" borderId="54" xfId="5" applyFont="1" applyFill="1" applyBorder="1" applyAlignment="1">
      <alignment horizontal="right" vertical="top" wrapText="1"/>
    </xf>
    <xf numFmtId="166" fontId="1" fillId="4" borderId="25" xfId="5" applyNumberFormat="1" applyFont="1" applyFill="1" applyBorder="1" applyAlignment="1">
      <alignment horizontal="right" vertical="top" wrapText="1"/>
    </xf>
    <xf numFmtId="15" fontId="12" fillId="4" borderId="25" xfId="5" applyNumberFormat="1" applyFont="1" applyFill="1" applyBorder="1" applyAlignment="1">
      <alignment horizontal="center" vertical="top"/>
    </xf>
    <xf numFmtId="0" fontId="35" fillId="0" borderId="25" xfId="0" applyFont="1" applyBorder="1"/>
    <xf numFmtId="173" fontId="12" fillId="4" borderId="51" xfId="5" applyNumberFormat="1" applyFont="1" applyFill="1" applyBorder="1" applyAlignment="1">
      <alignment horizontal="center" vertical="top"/>
    </xf>
    <xf numFmtId="174" fontId="11" fillId="4" borderId="59" xfId="5" applyNumberFormat="1" applyFont="1" applyFill="1" applyBorder="1"/>
    <xf numFmtId="0" fontId="11" fillId="3" borderId="58" xfId="0" applyFont="1" applyFill="1" applyBorder="1"/>
    <xf numFmtId="0" fontId="2" fillId="4" borderId="60" xfId="5" applyFont="1" applyFill="1" applyBorder="1" applyAlignment="1">
      <alignment horizontal="left" vertical="top" wrapText="1"/>
    </xf>
    <xf numFmtId="0" fontId="7" fillId="4" borderId="26" xfId="5" applyFill="1" applyBorder="1" applyAlignment="1" applyProtection="1">
      <alignment wrapText="1"/>
      <protection locked="0"/>
    </xf>
    <xf numFmtId="0" fontId="0" fillId="4" borderId="26" xfId="5" applyFont="1" applyFill="1" applyBorder="1" applyAlignment="1" applyProtection="1">
      <alignment wrapText="1"/>
      <protection locked="0"/>
    </xf>
    <xf numFmtId="0" fontId="0" fillId="4" borderId="59" xfId="5" applyFont="1" applyFill="1" applyBorder="1" applyAlignment="1" applyProtection="1">
      <alignment wrapText="1"/>
      <protection locked="0"/>
    </xf>
    <xf numFmtId="0" fontId="0" fillId="4" borderId="30" xfId="5" applyFont="1" applyFill="1" applyBorder="1" applyAlignment="1" applyProtection="1">
      <alignment wrapText="1"/>
      <protection locked="0"/>
    </xf>
    <xf numFmtId="0" fontId="0" fillId="4" borderId="62" xfId="5" applyFont="1" applyFill="1" applyBorder="1" applyAlignment="1" applyProtection="1">
      <alignment wrapText="1"/>
      <protection locked="0"/>
    </xf>
    <xf numFmtId="165" fontId="2" fillId="4" borderId="5" xfId="5" applyNumberFormat="1" applyFont="1" applyFill="1" applyAlignment="1">
      <alignment horizontal="right" vertical="top" wrapText="1"/>
    </xf>
    <xf numFmtId="167" fontId="2" fillId="4" borderId="5" xfId="5" applyNumberFormat="1" applyFont="1" applyFill="1" applyAlignment="1">
      <alignment horizontal="right" vertical="top" wrapText="1"/>
    </xf>
    <xf numFmtId="0" fontId="2" fillId="4" borderId="5" xfId="5" applyFont="1" applyFill="1" applyAlignment="1">
      <alignment horizontal="right" vertical="top" wrapText="1"/>
    </xf>
    <xf numFmtId="3" fontId="1" fillId="4" borderId="5" xfId="5" applyNumberFormat="1" applyFont="1" applyFill="1" applyAlignment="1">
      <alignment horizontal="right" vertical="top" wrapText="1"/>
    </xf>
    <xf numFmtId="0" fontId="1" fillId="4" borderId="25" xfId="5" applyFont="1" applyFill="1" applyBorder="1" applyAlignment="1">
      <alignment horizontal="right" vertical="top" wrapText="1"/>
    </xf>
    <xf numFmtId="165" fontId="2" fillId="4" borderId="25" xfId="5" applyNumberFormat="1" applyFont="1" applyFill="1" applyBorder="1" applyAlignment="1">
      <alignment horizontal="right" vertical="top" wrapText="1"/>
    </xf>
    <xf numFmtId="166" fontId="2" fillId="4" borderId="25" xfId="5" applyNumberFormat="1" applyFont="1" applyFill="1" applyBorder="1" applyAlignment="1">
      <alignment horizontal="right" vertical="top" wrapText="1"/>
    </xf>
    <xf numFmtId="4" fontId="1" fillId="4" borderId="25" xfId="5" applyNumberFormat="1" applyFont="1" applyFill="1" applyBorder="1" applyAlignment="1">
      <alignment horizontal="right" vertical="top" wrapText="1"/>
    </xf>
    <xf numFmtId="0" fontId="2" fillId="4" borderId="63" xfId="5" applyFont="1" applyFill="1" applyBorder="1" applyAlignment="1">
      <alignment horizontal="right" vertical="top" wrapText="1"/>
    </xf>
    <xf numFmtId="10" fontId="2" fillId="4" borderId="25" xfId="2" applyNumberFormat="1" applyFont="1" applyFill="1" applyBorder="1" applyAlignment="1">
      <alignment horizontal="right" vertical="top" wrapText="1"/>
    </xf>
    <xf numFmtId="0" fontId="2" fillId="4" borderId="25" xfId="5" applyFont="1" applyFill="1" applyBorder="1" applyAlignment="1">
      <alignment horizontal="right" vertical="top" wrapText="1"/>
    </xf>
    <xf numFmtId="0" fontId="1" fillId="4" borderId="64" xfId="5" applyFont="1" applyFill="1" applyBorder="1" applyAlignment="1">
      <alignment horizontal="left" vertical="top" wrapText="1"/>
    </xf>
    <xf numFmtId="3" fontId="1" fillId="4" borderId="55" xfId="5" applyNumberFormat="1" applyFont="1" applyFill="1" applyBorder="1" applyAlignment="1">
      <alignment horizontal="right" vertical="top" wrapText="1"/>
    </xf>
    <xf numFmtId="4" fontId="1" fillId="4" borderId="37" xfId="5" applyNumberFormat="1" applyFont="1" applyFill="1" applyBorder="1" applyAlignment="1">
      <alignment horizontal="right" vertical="top" wrapText="1"/>
    </xf>
    <xf numFmtId="166" fontId="1" fillId="4" borderId="37" xfId="5" applyNumberFormat="1" applyFont="1" applyFill="1" applyBorder="1" applyAlignment="1">
      <alignment horizontal="right" vertical="top" wrapText="1"/>
    </xf>
    <xf numFmtId="0" fontId="2" fillId="4" borderId="53" xfId="5" applyFont="1" applyFill="1" applyBorder="1" applyAlignment="1">
      <alignment horizontal="right" vertical="top" wrapText="1"/>
    </xf>
    <xf numFmtId="4" fontId="2" fillId="4" borderId="25" xfId="5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4" fontId="18" fillId="3" borderId="41" xfId="7" applyFont="1" applyBorder="1" applyAlignment="1">
      <alignment vertical="center"/>
    </xf>
    <xf numFmtId="164" fontId="18" fillId="3" borderId="65" xfId="7" applyFont="1" applyBorder="1" applyAlignment="1">
      <alignment vertical="center" wrapText="1"/>
    </xf>
    <xf numFmtId="0" fontId="1" fillId="0" borderId="7" xfId="0" applyFont="1" applyBorder="1" applyAlignment="1">
      <alignment horizontal="left" vertical="top" wrapText="1"/>
    </xf>
    <xf numFmtId="0" fontId="0" fillId="0" borderId="5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0" fontId="7" fillId="4" borderId="59" xfId="5" applyFill="1" applyBorder="1" applyAlignment="1" applyProtection="1">
      <alignment wrapText="1"/>
      <protection locked="0"/>
    </xf>
    <xf numFmtId="0" fontId="7" fillId="4" borderId="30" xfId="5" applyFill="1" applyBorder="1" applyAlignment="1" applyProtection="1">
      <alignment wrapText="1"/>
      <protection locked="0"/>
    </xf>
    <xf numFmtId="0" fontId="7" fillId="4" borderId="62" xfId="5" applyFill="1" applyBorder="1" applyAlignment="1" applyProtection="1">
      <alignment wrapText="1"/>
      <protection locked="0"/>
    </xf>
    <xf numFmtId="165" fontId="1" fillId="4" borderId="64" xfId="0" applyNumberFormat="1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166" fontId="1" fillId="4" borderId="25" xfId="0" applyNumberFormat="1" applyFont="1" applyFill="1" applyBorder="1" applyAlignment="1">
      <alignment horizontal="right" vertical="top" wrapText="1"/>
    </xf>
    <xf numFmtId="0" fontId="18" fillId="0" borderId="42" xfId="0" applyFont="1" applyBorder="1" applyAlignment="1">
      <alignment vertical="center"/>
    </xf>
    <xf numFmtId="0" fontId="2" fillId="0" borderId="66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right" vertical="top" wrapText="1"/>
    </xf>
    <xf numFmtId="0" fontId="1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top" wrapText="1"/>
    </xf>
    <xf numFmtId="165" fontId="2" fillId="0" borderId="34" xfId="0" applyNumberFormat="1" applyFont="1" applyBorder="1" applyAlignment="1">
      <alignment horizontal="right" vertical="top" wrapText="1"/>
    </xf>
    <xf numFmtId="166" fontId="2" fillId="0" borderId="45" xfId="0" applyNumberFormat="1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18" fillId="0" borderId="71" xfId="0" applyFont="1" applyBorder="1"/>
    <xf numFmtId="165" fontId="1" fillId="3" borderId="72" xfId="5" applyNumberFormat="1" applyFont="1" applyBorder="1" applyAlignment="1">
      <alignment horizontal="right" vertical="top" wrapText="1"/>
    </xf>
    <xf numFmtId="0" fontId="1" fillId="3" borderId="7" xfId="5" applyFont="1" applyBorder="1" applyAlignment="1">
      <alignment horizontal="right" vertical="top" wrapText="1"/>
    </xf>
    <xf numFmtId="166" fontId="1" fillId="3" borderId="58" xfId="5" applyNumberFormat="1" applyFont="1" applyBorder="1" applyAlignment="1">
      <alignment horizontal="right" vertical="top" wrapText="1"/>
    </xf>
    <xf numFmtId="165" fontId="2" fillId="3" borderId="73" xfId="5" applyNumberFormat="1" applyFont="1" applyBorder="1" applyAlignment="1">
      <alignment horizontal="right" vertical="top" wrapText="1"/>
    </xf>
    <xf numFmtId="0" fontId="1" fillId="3" borderId="72" xfId="5" applyFont="1" applyBorder="1" applyAlignment="1">
      <alignment horizontal="left" vertical="top" wrapText="1"/>
    </xf>
    <xf numFmtId="10" fontId="2" fillId="3" borderId="74" xfId="2" applyNumberFormat="1" applyFont="1" applyFill="1" applyBorder="1" applyAlignment="1">
      <alignment horizontal="right" vertical="top" wrapText="1"/>
    </xf>
    <xf numFmtId="0" fontId="1" fillId="3" borderId="58" xfId="5" applyFont="1" applyBorder="1" applyAlignment="1">
      <alignment horizontal="left" vertical="top" wrapText="1"/>
    </xf>
    <xf numFmtId="0" fontId="5" fillId="3" borderId="72" xfId="5" applyFont="1" applyBorder="1" applyAlignment="1">
      <alignment horizontal="right" vertical="top" wrapText="1"/>
    </xf>
    <xf numFmtId="165" fontId="2" fillId="3" borderId="5" xfId="5" applyNumberFormat="1" applyFont="1" applyAlignment="1">
      <alignment horizontal="right" vertical="top" wrapText="1"/>
    </xf>
    <xf numFmtId="167" fontId="2" fillId="3" borderId="5" xfId="5" applyNumberFormat="1" applyFont="1" applyAlignment="1">
      <alignment horizontal="right" vertical="top" wrapText="1"/>
    </xf>
    <xf numFmtId="0" fontId="2" fillId="3" borderId="5" xfId="5" applyFont="1" applyAlignment="1">
      <alignment horizontal="right" vertical="top" wrapText="1"/>
    </xf>
    <xf numFmtId="0" fontId="25" fillId="0" borderId="0" xfId="0" applyFont="1"/>
    <xf numFmtId="164" fontId="18" fillId="3" borderId="41" xfId="7" applyFont="1" applyBorder="1" applyAlignment="1">
      <alignment vertical="center" wrapText="1"/>
    </xf>
    <xf numFmtId="0" fontId="19" fillId="0" borderId="25" xfId="0" applyFont="1" applyBorder="1"/>
    <xf numFmtId="0" fontId="36" fillId="3" borderId="25" xfId="5" applyFont="1" applyBorder="1" applyAlignment="1" applyProtection="1">
      <alignment wrapText="1"/>
      <protection locked="0"/>
    </xf>
    <xf numFmtId="0" fontId="18" fillId="0" borderId="25" xfId="0" applyFont="1" applyBorder="1" applyAlignment="1">
      <alignment vertical="center"/>
    </xf>
    <xf numFmtId="164" fontId="18" fillId="3" borderId="25" xfId="7" applyFont="1" applyBorder="1" applyAlignment="1">
      <alignment vertical="center"/>
    </xf>
    <xf numFmtId="164" fontId="18" fillId="3" borderId="25" xfId="7" applyFont="1" applyBorder="1" applyAlignment="1">
      <alignment vertical="center" wrapText="1"/>
    </xf>
    <xf numFmtId="0" fontId="18" fillId="0" borderId="2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" fillId="3" borderId="24" xfId="5" applyFont="1" applyBorder="1" applyAlignment="1">
      <alignment horizontal="left" vertical="top" wrapText="1"/>
    </xf>
    <xf numFmtId="0" fontId="0" fillId="3" borderId="43" xfId="5" applyFont="1" applyBorder="1" applyAlignment="1" applyProtection="1">
      <alignment wrapText="1"/>
      <protection locked="0"/>
    </xf>
    <xf numFmtId="0" fontId="18" fillId="0" borderId="24" xfId="0" applyFont="1" applyBorder="1"/>
    <xf numFmtId="0" fontId="18" fillId="0" borderId="44" xfId="0" applyFont="1" applyBorder="1"/>
    <xf numFmtId="0" fontId="36" fillId="3" borderId="45" xfId="5" applyFont="1" applyBorder="1" applyAlignment="1" applyProtection="1">
      <alignment wrapText="1"/>
      <protection locked="0"/>
    </xf>
    <xf numFmtId="37" fontId="36" fillId="3" borderId="45" xfId="5" applyNumberFormat="1" applyFont="1" applyBorder="1" applyAlignment="1" applyProtection="1">
      <alignment wrapText="1"/>
      <protection locked="0"/>
    </xf>
    <xf numFmtId="39" fontId="36" fillId="3" borderId="45" xfId="5" applyNumberFormat="1" applyFont="1" applyBorder="1" applyAlignment="1" applyProtection="1">
      <alignment wrapText="1"/>
      <protection locked="0"/>
    </xf>
    <xf numFmtId="166" fontId="2" fillId="3" borderId="45" xfId="5" applyNumberFormat="1" applyFont="1" applyBorder="1" applyAlignment="1">
      <alignment horizontal="right" vertical="top" wrapText="1"/>
    </xf>
    <xf numFmtId="0" fontId="36" fillId="3" borderId="46" xfId="5" applyFont="1" applyBorder="1" applyAlignment="1" applyProtection="1">
      <alignment wrapText="1"/>
      <protection locked="0"/>
    </xf>
    <xf numFmtId="0" fontId="2" fillId="3" borderId="75" xfId="5" applyFont="1" applyBorder="1" applyAlignment="1">
      <alignment horizontal="left" vertical="center" wrapText="1"/>
    </xf>
    <xf numFmtId="0" fontId="2" fillId="3" borderId="76" xfId="5" applyFont="1" applyBorder="1" applyAlignment="1">
      <alignment horizontal="left" vertical="center" wrapText="1"/>
    </xf>
    <xf numFmtId="0" fontId="2" fillId="3" borderId="76" xfId="5" applyFont="1" applyBorder="1" applyAlignment="1">
      <alignment horizontal="center" vertical="center" wrapText="1"/>
    </xf>
    <xf numFmtId="0" fontId="2" fillId="3" borderId="77" xfId="5" applyFont="1" applyBorder="1" applyAlignment="1">
      <alignment horizontal="center" vertical="center" wrapText="1"/>
    </xf>
    <xf numFmtId="0" fontId="2" fillId="3" borderId="66" xfId="5" applyFont="1" applyBorder="1" applyAlignment="1">
      <alignment horizontal="left" vertical="top" wrapText="1"/>
    </xf>
    <xf numFmtId="0" fontId="5" fillId="3" borderId="78" xfId="5" applyFont="1" applyBorder="1" applyAlignment="1">
      <alignment horizontal="right" vertical="top" wrapText="1"/>
    </xf>
    <xf numFmtId="0" fontId="1" fillId="3" borderId="66" xfId="5" applyFont="1" applyBorder="1" applyAlignment="1">
      <alignment horizontal="left" vertical="top" wrapText="1"/>
    </xf>
    <xf numFmtId="0" fontId="1" fillId="3" borderId="78" xfId="5" applyFont="1" applyBorder="1" applyAlignment="1">
      <alignment horizontal="right" vertical="top" wrapText="1"/>
    </xf>
    <xf numFmtId="0" fontId="2" fillId="3" borderId="79" xfId="5" applyFont="1" applyBorder="1" applyAlignment="1">
      <alignment horizontal="left" vertical="top" wrapText="1"/>
    </xf>
    <xf numFmtId="0" fontId="2" fillId="3" borderId="80" xfId="5" applyFont="1" applyBorder="1" applyAlignment="1">
      <alignment horizontal="right" vertical="top" wrapText="1"/>
    </xf>
    <xf numFmtId="0" fontId="2" fillId="3" borderId="24" xfId="5" applyFont="1" applyBorder="1" applyAlignment="1">
      <alignment horizontal="left" vertical="top" wrapText="1"/>
    </xf>
    <xf numFmtId="0" fontId="1" fillId="3" borderId="43" xfId="5" applyFont="1" applyBorder="1" applyAlignment="1">
      <alignment horizontal="right" vertical="top" wrapText="1"/>
    </xf>
    <xf numFmtId="0" fontId="2" fillId="3" borderId="66" xfId="0" applyFont="1" applyFill="1" applyBorder="1" applyAlignment="1">
      <alignment horizontal="left" vertical="top" wrapText="1"/>
    </xf>
    <xf numFmtId="0" fontId="2" fillId="3" borderId="81" xfId="5" applyFont="1" applyBorder="1" applyAlignment="1">
      <alignment horizontal="left" vertical="top" wrapText="1"/>
    </xf>
    <xf numFmtId="0" fontId="1" fillId="3" borderId="68" xfId="5" applyFont="1" applyBorder="1" applyAlignment="1">
      <alignment horizontal="left" vertical="top" wrapText="1"/>
    </xf>
    <xf numFmtId="165" fontId="2" fillId="3" borderId="82" xfId="5" applyNumberFormat="1" applyFont="1" applyBorder="1" applyAlignment="1">
      <alignment horizontal="right" vertical="top" wrapText="1"/>
    </xf>
    <xf numFmtId="167" fontId="2" fillId="3" borderId="82" xfId="5" applyNumberFormat="1" applyFont="1" applyBorder="1" applyAlignment="1">
      <alignment horizontal="right" vertical="top" wrapText="1"/>
    </xf>
    <xf numFmtId="0" fontId="2" fillId="3" borderId="69" xfId="5" applyFont="1" applyBorder="1" applyAlignment="1">
      <alignment horizontal="right" vertical="top" wrapText="1"/>
    </xf>
    <xf numFmtId="0" fontId="2" fillId="3" borderId="83" xfId="5" applyFont="1" applyBorder="1" applyAlignment="1">
      <alignment horizontal="right" vertical="top" wrapText="1"/>
    </xf>
    <xf numFmtId="0" fontId="2" fillId="3" borderId="19" xfId="5" applyFont="1" applyBorder="1" applyAlignment="1">
      <alignment horizontal="left" vertical="top" wrapText="1"/>
    </xf>
    <xf numFmtId="0" fontId="0" fillId="3" borderId="20" xfId="5" applyFont="1" applyBorder="1" applyAlignment="1" applyProtection="1">
      <alignment wrapText="1"/>
      <protection locked="0"/>
    </xf>
    <xf numFmtId="0" fontId="0" fillId="3" borderId="21" xfId="5" applyFont="1" applyBorder="1" applyAlignment="1" applyProtection="1">
      <alignment wrapText="1"/>
      <protection locked="0"/>
    </xf>
    <xf numFmtId="0" fontId="2" fillId="3" borderId="22" xfId="5" applyFont="1" applyBorder="1" applyAlignment="1">
      <alignment horizontal="left" vertical="top" wrapText="1"/>
    </xf>
    <xf numFmtId="0" fontId="0" fillId="3" borderId="23" xfId="5" applyFont="1" applyBorder="1" applyAlignment="1" applyProtection="1">
      <alignment wrapText="1"/>
      <protection locked="0"/>
    </xf>
    <xf numFmtId="0" fontId="0" fillId="3" borderId="34" xfId="5" applyFont="1" applyBorder="1" applyAlignment="1" applyProtection="1">
      <alignment wrapText="1"/>
      <protection locked="0"/>
    </xf>
    <xf numFmtId="0" fontId="0" fillId="3" borderId="35" xfId="5" applyFont="1" applyBorder="1" applyAlignment="1" applyProtection="1">
      <alignment wrapText="1"/>
      <protection locked="0"/>
    </xf>
    <xf numFmtId="174" fontId="11" fillId="4" borderId="5" xfId="5" applyNumberFormat="1" applyFont="1" applyFill="1"/>
    <xf numFmtId="4" fontId="11" fillId="4" borderId="5" xfId="5" applyNumberFormat="1" applyFont="1" applyFill="1"/>
    <xf numFmtId="0" fontId="12" fillId="4" borderId="5" xfId="4" applyFont="1" applyFill="1" applyAlignment="1">
      <alignment vertical="top"/>
    </xf>
    <xf numFmtId="175" fontId="9" fillId="4" borderId="5" xfId="4" applyNumberFormat="1" applyFont="1" applyFill="1"/>
    <xf numFmtId="0" fontId="9" fillId="4" borderId="5" xfId="5" applyFont="1" applyFill="1"/>
    <xf numFmtId="0" fontId="8" fillId="4" borderId="5" xfId="5" applyFont="1" applyFill="1"/>
    <xf numFmtId="4" fontId="12" fillId="4" borderId="5" xfId="5" applyNumberFormat="1" applyFont="1" applyFill="1"/>
    <xf numFmtId="0" fontId="14" fillId="4" borderId="5" xfId="5" applyFont="1" applyFill="1"/>
    <xf numFmtId="177" fontId="12" fillId="4" borderId="5" xfId="5" applyNumberFormat="1" applyFont="1" applyFill="1"/>
    <xf numFmtId="0" fontId="9" fillId="4" borderId="24" xfId="5" applyFont="1" applyFill="1" applyBorder="1" applyAlignment="1">
      <alignment vertical="top" wrapText="1"/>
    </xf>
    <xf numFmtId="0" fontId="12" fillId="4" borderId="24" xfId="5" applyFont="1" applyFill="1" applyBorder="1" applyAlignment="1">
      <alignment vertical="top" wrapText="1"/>
    </xf>
    <xf numFmtId="0" fontId="8" fillId="4" borderId="24" xfId="5" applyFont="1" applyFill="1" applyBorder="1"/>
    <xf numFmtId="0" fontId="37" fillId="0" borderId="0" xfId="0" applyFont="1" applyAlignment="1">
      <alignment wrapText="1"/>
    </xf>
    <xf numFmtId="0" fontId="37" fillId="0" borderId="0" xfId="0" applyFont="1"/>
    <xf numFmtId="10" fontId="37" fillId="0" borderId="0" xfId="0" applyNumberFormat="1" applyFont="1" applyAlignment="1">
      <alignment wrapText="1"/>
    </xf>
    <xf numFmtId="1" fontId="37" fillId="0" borderId="0" xfId="0" applyNumberFormat="1" applyFont="1" applyAlignment="1">
      <alignment wrapText="1"/>
    </xf>
    <xf numFmtId="168" fontId="37" fillId="3" borderId="5" xfId="1" applyNumberFormat="1" applyFont="1" applyFill="1" applyBorder="1" applyAlignment="1">
      <alignment horizontal="right" vertical="center" wrapText="1"/>
    </xf>
    <xf numFmtId="10" fontId="37" fillId="0" borderId="0" xfId="0" applyNumberFormat="1" applyFont="1" applyAlignment="1">
      <alignment horizontal="right" vertical="center" wrapText="1"/>
    </xf>
    <xf numFmtId="10" fontId="37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182" fontId="37" fillId="0" borderId="0" xfId="0" applyNumberFormat="1" applyFont="1" applyAlignment="1">
      <alignment horizontal="right" vertical="center"/>
    </xf>
    <xf numFmtId="0" fontId="37" fillId="0" borderId="25" xfId="0" applyFont="1" applyBorder="1"/>
    <xf numFmtId="0" fontId="37" fillId="0" borderId="25" xfId="0" applyFont="1" applyBorder="1" applyAlignment="1">
      <alignment wrapText="1"/>
    </xf>
    <xf numFmtId="10" fontId="39" fillId="3" borderId="25" xfId="2" applyNumberFormat="1" applyFont="1" applyFill="1" applyBorder="1" applyAlignment="1" applyProtection="1">
      <alignment vertical="top"/>
      <protection locked="0"/>
    </xf>
    <xf numFmtId="10" fontId="37" fillId="3" borderId="25" xfId="2" applyNumberFormat="1" applyFont="1" applyFill="1" applyBorder="1" applyAlignment="1" applyProtection="1">
      <alignment vertical="top"/>
      <protection locked="0"/>
    </xf>
    <xf numFmtId="1" fontId="39" fillId="0" borderId="25" xfId="0" applyNumberFormat="1" applyFont="1" applyBorder="1" applyAlignment="1" applyProtection="1">
      <alignment vertical="top"/>
      <protection locked="0"/>
    </xf>
    <xf numFmtId="1" fontId="37" fillId="0" borderId="25" xfId="0" applyNumberFormat="1" applyFont="1" applyBorder="1" applyAlignment="1" applyProtection="1">
      <alignment vertical="top"/>
      <protection locked="0"/>
    </xf>
    <xf numFmtId="0" fontId="40" fillId="0" borderId="25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38" fillId="0" borderId="25" xfId="0" applyFont="1" applyBorder="1" applyAlignment="1">
      <alignment horizontal="center" wrapText="1"/>
    </xf>
    <xf numFmtId="0" fontId="37" fillId="0" borderId="5" xfId="0" applyFont="1" applyBorder="1"/>
    <xf numFmtId="0" fontId="38" fillId="0" borderId="5" xfId="0" applyFont="1" applyBorder="1" applyAlignment="1">
      <alignment wrapText="1"/>
    </xf>
    <xf numFmtId="1" fontId="39" fillId="0" borderId="5" xfId="0" applyNumberFormat="1" applyFont="1" applyBorder="1" applyAlignment="1" applyProtection="1">
      <alignment vertical="top"/>
      <protection locked="0"/>
    </xf>
    <xf numFmtId="168" fontId="37" fillId="3" borderId="25" xfId="1" applyNumberFormat="1" applyFont="1" applyFill="1" applyBorder="1" applyAlignment="1">
      <alignment horizontal="right" vertical="center" wrapText="1"/>
    </xf>
    <xf numFmtId="10" fontId="37" fillId="0" borderId="25" xfId="0" applyNumberFormat="1" applyFont="1" applyBorder="1" applyAlignment="1">
      <alignment horizontal="right" vertical="center" wrapText="1"/>
    </xf>
    <xf numFmtId="0" fontId="38" fillId="0" borderId="25" xfId="0" applyFont="1" applyBorder="1"/>
    <xf numFmtId="0" fontId="41" fillId="0" borderId="25" xfId="0" applyFont="1" applyBorder="1" applyAlignment="1">
      <alignment wrapText="1"/>
    </xf>
    <xf numFmtId="10" fontId="40" fillId="0" borderId="25" xfId="0" applyNumberFormat="1" applyFont="1" applyBorder="1" applyAlignment="1">
      <alignment horizontal="right" vertical="center"/>
    </xf>
    <xf numFmtId="4" fontId="40" fillId="0" borderId="25" xfId="0" applyNumberFormat="1" applyFont="1" applyBorder="1" applyAlignment="1">
      <alignment horizontal="right" vertical="center"/>
    </xf>
    <xf numFmtId="10" fontId="40" fillId="3" borderId="25" xfId="2" applyNumberFormat="1" applyFont="1" applyFill="1" applyBorder="1" applyAlignment="1">
      <alignment horizontal="right" vertical="center"/>
    </xf>
    <xf numFmtId="0" fontId="40" fillId="0" borderId="25" xfId="0" applyFont="1" applyBorder="1"/>
    <xf numFmtId="182" fontId="40" fillId="0" borderId="25" xfId="0" applyNumberFormat="1" applyFont="1" applyBorder="1" applyAlignment="1">
      <alignment horizontal="right" vertical="center"/>
    </xf>
    <xf numFmtId="10" fontId="37" fillId="0" borderId="25" xfId="0" applyNumberFormat="1" applyFont="1" applyBorder="1" applyAlignment="1">
      <alignment horizontal="right" vertical="center"/>
    </xf>
    <xf numFmtId="170" fontId="37" fillId="0" borderId="25" xfId="0" applyNumberFormat="1" applyFont="1" applyBorder="1"/>
    <xf numFmtId="0" fontId="19" fillId="3" borderId="19" xfId="8" applyFont="1" applyBorder="1"/>
    <xf numFmtId="0" fontId="19" fillId="3" borderId="20" xfId="8" applyFont="1" applyBorder="1"/>
    <xf numFmtId="0" fontId="18" fillId="3" borderId="22" xfId="8" applyFont="1" applyBorder="1"/>
    <xf numFmtId="0" fontId="42" fillId="3" borderId="5" xfId="8" applyFont="1"/>
    <xf numFmtId="168" fontId="19" fillId="3" borderId="5" xfId="7" applyNumberFormat="1" applyFont="1" applyBorder="1"/>
    <xf numFmtId="164" fontId="19" fillId="3" borderId="23" xfId="7" applyFont="1" applyBorder="1"/>
    <xf numFmtId="0" fontId="19" fillId="3" borderId="22" xfId="8" applyFont="1" applyBorder="1"/>
    <xf numFmtId="0" fontId="19" fillId="3" borderId="5" xfId="8" applyFont="1"/>
    <xf numFmtId="0" fontId="7" fillId="3" borderId="5" xfId="8"/>
    <xf numFmtId="0" fontId="43" fillId="3" borderId="22" xfId="8" applyFont="1" applyBorder="1"/>
    <xf numFmtId="0" fontId="19" fillId="3" borderId="33" xfId="8" applyFont="1" applyBorder="1"/>
    <xf numFmtId="0" fontId="19" fillId="3" borderId="34" xfId="8" applyFont="1" applyBorder="1"/>
    <xf numFmtId="168" fontId="19" fillId="3" borderId="34" xfId="7" applyNumberFormat="1" applyFont="1" applyBorder="1"/>
    <xf numFmtId="164" fontId="19" fillId="3" borderId="35" xfId="7" applyFont="1" applyBorder="1"/>
    <xf numFmtId="0" fontId="25" fillId="3" borderId="84" xfId="9" applyFont="1" applyBorder="1" applyAlignment="1">
      <alignment horizontal="left"/>
    </xf>
    <xf numFmtId="0" fontId="25" fillId="3" borderId="85" xfId="9" applyFont="1" applyBorder="1"/>
    <xf numFmtId="0" fontId="19" fillId="3" borderId="85" xfId="9" applyFont="1" applyBorder="1"/>
    <xf numFmtId="0" fontId="19" fillId="3" borderId="86" xfId="9" applyFont="1" applyBorder="1"/>
    <xf numFmtId="2" fontId="37" fillId="0" borderId="0" xfId="0" applyNumberFormat="1" applyFont="1"/>
    <xf numFmtId="2" fontId="37" fillId="0" borderId="25" xfId="0" applyNumberFormat="1" applyFont="1" applyBorder="1"/>
    <xf numFmtId="10" fontId="37" fillId="0" borderId="25" xfId="2" applyNumberFormat="1" applyFont="1" applyBorder="1"/>
    <xf numFmtId="0" fontId="38" fillId="0" borderId="25" xfId="0" applyFont="1" applyBorder="1" applyAlignment="1">
      <alignment vertical="top" wrapText="1"/>
    </xf>
    <xf numFmtId="0" fontId="45" fillId="3" borderId="87" xfId="10" applyFont="1" applyBorder="1"/>
    <xf numFmtId="0" fontId="45" fillId="3" borderId="88" xfId="10" applyFont="1" applyBorder="1"/>
    <xf numFmtId="0" fontId="47" fillId="3" borderId="90" xfId="10" applyFont="1" applyBorder="1"/>
    <xf numFmtId="0" fontId="48" fillId="3" borderId="5" xfId="10" applyFont="1"/>
    <xf numFmtId="183" fontId="45" fillId="3" borderId="5" xfId="3" applyNumberFormat="1" applyFont="1" applyFill="1" applyBorder="1" applyAlignment="1" applyProtection="1"/>
    <xf numFmtId="43" fontId="45" fillId="3" borderId="91" xfId="3" applyFont="1" applyFill="1" applyBorder="1" applyAlignment="1" applyProtection="1"/>
    <xf numFmtId="0" fontId="49" fillId="3" borderId="90" xfId="10" applyFont="1" applyBorder="1"/>
    <xf numFmtId="0" fontId="48" fillId="3" borderId="90" xfId="10" applyFont="1" applyBorder="1" applyAlignment="1">
      <alignment horizontal="left" vertical="top" indent="1"/>
    </xf>
    <xf numFmtId="0" fontId="7" fillId="3" borderId="5" xfId="10"/>
    <xf numFmtId="0" fontId="48" fillId="3" borderId="90" xfId="10" applyFont="1" applyBorder="1"/>
    <xf numFmtId="0" fontId="45" fillId="3" borderId="92" xfId="10" applyFont="1" applyBorder="1"/>
    <xf numFmtId="0" fontId="45" fillId="3" borderId="93" xfId="10" applyFont="1" applyBorder="1"/>
    <xf numFmtId="183" fontId="45" fillId="3" borderId="93" xfId="3" applyNumberFormat="1" applyFont="1" applyFill="1" applyBorder="1" applyAlignment="1" applyProtection="1"/>
    <xf numFmtId="43" fontId="45" fillId="3" borderId="94" xfId="3" applyFont="1" applyFill="1" applyBorder="1" applyAlignment="1" applyProtection="1"/>
    <xf numFmtId="0" fontId="18" fillId="3" borderId="84" xfId="11" applyFont="1" applyBorder="1"/>
    <xf numFmtId="0" fontId="36" fillId="3" borderId="85" xfId="11" applyFont="1" applyBorder="1"/>
    <xf numFmtId="0" fontId="7" fillId="3" borderId="85" xfId="11" applyBorder="1"/>
    <xf numFmtId="0" fontId="19" fillId="3" borderId="85" xfId="11" applyFont="1" applyBorder="1"/>
    <xf numFmtId="0" fontId="19" fillId="3" borderId="86" xfId="11" applyFont="1" applyBorder="1"/>
    <xf numFmtId="10" fontId="37" fillId="0" borderId="5" xfId="0" applyNumberFormat="1" applyFont="1" applyBorder="1" applyAlignment="1">
      <alignment horizontal="right" vertical="center" wrapText="1"/>
    </xf>
    <xf numFmtId="0" fontId="38" fillId="0" borderId="25" xfId="0" applyFont="1" applyBorder="1" applyAlignment="1">
      <alignment horizontal="left"/>
    </xf>
    <xf numFmtId="0" fontId="19" fillId="3" borderId="19" xfId="12" applyFont="1" applyBorder="1"/>
    <xf numFmtId="0" fontId="19" fillId="3" borderId="20" xfId="12" applyFont="1" applyBorder="1"/>
    <xf numFmtId="168" fontId="18" fillId="3" borderId="20" xfId="7" applyNumberFormat="1" applyFont="1" applyBorder="1" applyAlignment="1">
      <alignment horizontal="center" vertical="top"/>
    </xf>
    <xf numFmtId="164" fontId="19" fillId="3" borderId="21" xfId="7" applyFont="1" applyBorder="1"/>
    <xf numFmtId="0" fontId="50" fillId="3" borderId="22" xfId="12" applyFont="1" applyBorder="1"/>
    <xf numFmtId="0" fontId="51" fillId="3" borderId="5" xfId="12" applyFont="1"/>
    <xf numFmtId="168" fontId="51" fillId="3" borderId="5" xfId="7" applyNumberFormat="1" applyFont="1" applyBorder="1"/>
    <xf numFmtId="0" fontId="52" fillId="3" borderId="22" xfId="12" applyFont="1" applyBorder="1"/>
    <xf numFmtId="0" fontId="53" fillId="3" borderId="22" xfId="12" applyFont="1" applyBorder="1" applyAlignment="1">
      <alignment horizontal="left" vertical="center" indent="1"/>
    </xf>
    <xf numFmtId="0" fontId="51" fillId="3" borderId="22" xfId="12" applyFont="1" applyBorder="1"/>
    <xf numFmtId="0" fontId="52" fillId="3" borderId="33" xfId="12" applyFont="1" applyBorder="1"/>
    <xf numFmtId="0" fontId="51" fillId="3" borderId="34" xfId="12" applyFont="1" applyBorder="1"/>
    <xf numFmtId="168" fontId="51" fillId="3" borderId="34" xfId="7" applyNumberFormat="1" applyFont="1" applyBorder="1"/>
    <xf numFmtId="0" fontId="18" fillId="3" borderId="84" xfId="13" applyFont="1" applyBorder="1" applyAlignment="1">
      <alignment horizontal="left"/>
    </xf>
    <xf numFmtId="0" fontId="36" fillId="3" borderId="85" xfId="13" applyFont="1" applyBorder="1"/>
    <xf numFmtId="0" fontId="19" fillId="3" borderId="85" xfId="13" applyFont="1" applyBorder="1"/>
    <xf numFmtId="0" fontId="19" fillId="3" borderId="86" xfId="13" applyFont="1" applyBorder="1"/>
    <xf numFmtId="1" fontId="54" fillId="0" borderId="25" xfId="0" applyNumberFormat="1" applyFont="1" applyBorder="1" applyAlignment="1" applyProtection="1">
      <alignment vertical="top"/>
      <protection locked="0"/>
    </xf>
    <xf numFmtId="10" fontId="0" fillId="0" borderId="25" xfId="2" applyNumberFormat="1" applyFont="1" applyBorder="1"/>
    <xf numFmtId="0" fontId="55" fillId="0" borderId="25" xfId="0" applyFont="1" applyBorder="1" applyAlignment="1">
      <alignment wrapText="1"/>
    </xf>
    <xf numFmtId="0" fontId="19" fillId="3" borderId="19" xfId="14" applyFont="1" applyBorder="1"/>
    <xf numFmtId="0" fontId="19" fillId="3" borderId="20" xfId="14" applyFont="1" applyBorder="1"/>
    <xf numFmtId="0" fontId="18" fillId="3" borderId="20" xfId="14" applyFont="1" applyBorder="1"/>
    <xf numFmtId="0" fontId="50" fillId="3" borderId="22" xfId="14" applyFont="1" applyBorder="1"/>
    <xf numFmtId="0" fontId="7" fillId="3" borderId="5" xfId="14"/>
    <xf numFmtId="0" fontId="52" fillId="3" borderId="22" xfId="14" applyFont="1" applyBorder="1"/>
    <xf numFmtId="0" fontId="53" fillId="3" borderId="22" xfId="14" applyFont="1" applyBorder="1" applyAlignment="1">
      <alignment horizontal="left" vertical="center" indent="1"/>
    </xf>
    <xf numFmtId="0" fontId="19" fillId="3" borderId="22" xfId="14" applyFont="1" applyBorder="1"/>
    <xf numFmtId="0" fontId="19" fillId="3" borderId="33" xfId="14" applyFont="1" applyBorder="1"/>
    <xf numFmtId="0" fontId="19" fillId="3" borderId="34" xfId="14" applyFont="1" applyBorder="1"/>
    <xf numFmtId="0" fontId="18" fillId="3" borderId="84" xfId="15" applyFont="1" applyBorder="1"/>
    <xf numFmtId="0" fontId="36" fillId="3" borderId="85" xfId="15" applyFont="1" applyBorder="1"/>
    <xf numFmtId="0" fontId="19" fillId="3" borderId="85" xfId="15" applyFont="1" applyBorder="1"/>
    <xf numFmtId="0" fontId="19" fillId="3" borderId="86" xfId="15" applyFont="1" applyBorder="1"/>
    <xf numFmtId="168" fontId="18" fillId="3" borderId="20" xfId="7" applyNumberFormat="1" applyFont="1" applyBorder="1" applyAlignment="1">
      <alignment horizontal="center"/>
    </xf>
    <xf numFmtId="168" fontId="18" fillId="3" borderId="21" xfId="7" applyNumberFormat="1" applyFont="1" applyBorder="1" applyAlignment="1">
      <alignment horizontal="center"/>
    </xf>
    <xf numFmtId="0" fontId="44" fillId="3" borderId="22" xfId="8" applyFont="1" applyBorder="1" applyAlignment="1">
      <alignment horizontal="left" vertical="top" wrapText="1"/>
    </xf>
    <xf numFmtId="0" fontId="44" fillId="3" borderId="5" xfId="8" applyFont="1" applyAlignment="1">
      <alignment horizontal="left" vertical="top" wrapText="1"/>
    </xf>
    <xf numFmtId="0" fontId="37" fillId="0" borderId="25" xfId="0" applyFont="1" applyBorder="1" applyAlignment="1">
      <alignment wrapText="1"/>
    </xf>
    <xf numFmtId="0" fontId="38" fillId="0" borderId="51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1" fontId="39" fillId="0" borderId="51" xfId="0" applyNumberFormat="1" applyFont="1" applyBorder="1" applyAlignment="1" applyProtection="1">
      <alignment horizontal="right" vertical="top"/>
      <protection locked="0"/>
    </xf>
    <xf numFmtId="1" fontId="39" fillId="0" borderId="36" xfId="0" applyNumberFormat="1" applyFont="1" applyBorder="1" applyAlignment="1" applyProtection="1">
      <alignment horizontal="right" vertical="top"/>
      <protection locked="0"/>
    </xf>
    <xf numFmtId="0" fontId="38" fillId="0" borderId="25" xfId="0" applyFont="1" applyBorder="1" applyAlignment="1">
      <alignment wrapText="1"/>
    </xf>
    <xf numFmtId="0" fontId="38" fillId="0" borderId="25" xfId="0" applyFont="1" applyBorder="1" applyAlignment="1">
      <alignment horizontal="center" wrapText="1"/>
    </xf>
    <xf numFmtId="0" fontId="37" fillId="0" borderId="25" xfId="0" applyFont="1" applyBorder="1" applyAlignment="1">
      <alignment horizontal="left" wrapText="1"/>
    </xf>
    <xf numFmtId="0" fontId="2" fillId="3" borderId="5" xfId="5" applyFont="1" applyAlignment="1">
      <alignment horizontal="left" vertical="top" wrapText="1"/>
    </xf>
    <xf numFmtId="0" fontId="16" fillId="3" borderId="27" xfId="0" applyFont="1" applyFill="1" applyBorder="1" applyAlignment="1">
      <alignment horizontal="left" wrapText="1"/>
    </xf>
    <xf numFmtId="0" fontId="16" fillId="3" borderId="28" xfId="0" applyFont="1" applyFill="1" applyBorder="1" applyAlignment="1">
      <alignment horizontal="left" wrapText="1"/>
    </xf>
    <xf numFmtId="0" fontId="16" fillId="3" borderId="50" xfId="0" applyFont="1" applyFill="1" applyBorder="1" applyAlignment="1">
      <alignment horizontal="left" wrapText="1"/>
    </xf>
    <xf numFmtId="0" fontId="16" fillId="3" borderId="51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16" fillId="3" borderId="36" xfId="0" applyFont="1" applyFill="1" applyBorder="1" applyAlignment="1">
      <alignment horizontal="center" vertical="top" wrapText="1"/>
    </xf>
    <xf numFmtId="0" fontId="16" fillId="3" borderId="51" xfId="0" applyFont="1" applyFill="1" applyBorder="1" applyAlignment="1">
      <alignment horizontal="left"/>
    </xf>
    <xf numFmtId="0" fontId="16" fillId="3" borderId="28" xfId="0" applyFont="1" applyFill="1" applyBorder="1" applyAlignment="1">
      <alignment horizontal="left"/>
    </xf>
    <xf numFmtId="0" fontId="16" fillId="3" borderId="36" xfId="0" applyFont="1" applyFill="1" applyBorder="1" applyAlignment="1">
      <alignment horizontal="left"/>
    </xf>
    <xf numFmtId="0" fontId="2" fillId="3" borderId="33" xfId="5" applyFont="1" applyBorder="1" applyAlignment="1">
      <alignment horizontal="left" vertical="top" wrapText="1"/>
    </xf>
    <xf numFmtId="0" fontId="2" fillId="3" borderId="34" xfId="5" applyFont="1" applyBorder="1" applyAlignment="1">
      <alignment horizontal="left" vertical="top" wrapText="1"/>
    </xf>
    <xf numFmtId="0" fontId="19" fillId="3" borderId="22" xfId="0" applyFont="1" applyFill="1" applyBorder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9" fillId="3" borderId="24" xfId="0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164" fontId="16" fillId="0" borderId="47" xfId="1" applyFont="1" applyFill="1" applyBorder="1" applyAlignment="1">
      <alignment horizontal="center" vertical="center"/>
    </xf>
    <xf numFmtId="164" fontId="16" fillId="0" borderId="48" xfId="1" applyFont="1" applyFill="1" applyBorder="1" applyAlignment="1">
      <alignment horizontal="center" vertical="center"/>
    </xf>
    <xf numFmtId="164" fontId="16" fillId="0" borderId="49" xfId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left"/>
    </xf>
    <xf numFmtId="0" fontId="16" fillId="3" borderId="50" xfId="0" applyFont="1" applyFill="1" applyBorder="1" applyAlignment="1">
      <alignment horizontal="left"/>
    </xf>
    <xf numFmtId="183" fontId="46" fillId="3" borderId="88" xfId="3" applyNumberFormat="1" applyFont="1" applyFill="1" applyBorder="1" applyAlignment="1" applyProtection="1">
      <alignment horizontal="center"/>
    </xf>
    <xf numFmtId="183" fontId="46" fillId="3" borderId="89" xfId="3" applyNumberFormat="1" applyFont="1" applyFill="1" applyBorder="1" applyAlignment="1" applyProtection="1">
      <alignment horizontal="center"/>
    </xf>
    <xf numFmtId="0" fontId="37" fillId="0" borderId="51" xfId="0" applyFont="1" applyBorder="1" applyAlignment="1">
      <alignment horizontal="left" wrapText="1"/>
    </xf>
    <xf numFmtId="0" fontId="37" fillId="0" borderId="28" xfId="0" applyFont="1" applyBorder="1" applyAlignment="1">
      <alignment horizontal="left" wrapText="1"/>
    </xf>
    <xf numFmtId="0" fontId="37" fillId="0" borderId="36" xfId="0" applyFont="1" applyBorder="1" applyAlignment="1">
      <alignment horizontal="left" wrapText="1"/>
    </xf>
    <xf numFmtId="0" fontId="2" fillId="4" borderId="61" xfId="5" applyFont="1" applyFill="1" applyBorder="1" applyAlignment="1">
      <alignment horizontal="left" vertical="top" wrapText="1"/>
    </xf>
    <xf numFmtId="0" fontId="2" fillId="4" borderId="30" xfId="5" applyFont="1" applyFill="1" applyBorder="1" applyAlignment="1">
      <alignment horizontal="left" vertical="top" wrapText="1"/>
    </xf>
    <xf numFmtId="0" fontId="11" fillId="4" borderId="24" xfId="5" applyFont="1" applyFill="1" applyBorder="1" applyAlignment="1">
      <alignment vertical="center"/>
    </xf>
    <xf numFmtId="0" fontId="11" fillId="4" borderId="25" xfId="5" applyFont="1" applyFill="1" applyBorder="1" applyAlignment="1">
      <alignment horizontal="center" vertical="center"/>
    </xf>
    <xf numFmtId="15" fontId="12" fillId="4" borderId="22" xfId="5" applyNumberFormat="1" applyFont="1" applyFill="1" applyBorder="1" applyAlignment="1">
      <alignment horizontal="left" vertical="top" wrapText="1"/>
    </xf>
    <xf numFmtId="15" fontId="12" fillId="4" borderId="5" xfId="5" applyNumberFormat="1" applyFont="1" applyFill="1" applyAlignment="1">
      <alignment horizontal="left" vertical="top" wrapText="1"/>
    </xf>
    <xf numFmtId="15" fontId="12" fillId="4" borderId="23" xfId="5" applyNumberFormat="1" applyFont="1" applyFill="1" applyBorder="1" applyAlignment="1">
      <alignment horizontal="left" vertical="top" wrapText="1"/>
    </xf>
    <xf numFmtId="0" fontId="2" fillId="4" borderId="5" xfId="5" applyFont="1" applyFill="1" applyAlignment="1">
      <alignment horizontal="left" vertical="top" wrapText="1"/>
    </xf>
    <xf numFmtId="0" fontId="37" fillId="0" borderId="0" xfId="0" applyFont="1" applyAlignment="1">
      <alignment wrapText="1"/>
    </xf>
    <xf numFmtId="10" fontId="37" fillId="0" borderId="51" xfId="0" applyNumberFormat="1" applyFont="1" applyBorder="1" applyAlignment="1">
      <alignment horizontal="center" vertical="center" wrapText="1"/>
    </xf>
    <xf numFmtId="10" fontId="37" fillId="0" borderId="36" xfId="0" applyNumberFormat="1" applyFont="1" applyBorder="1" applyAlignment="1">
      <alignment horizontal="center" vertical="center" wrapText="1"/>
    </xf>
    <xf numFmtId="1" fontId="39" fillId="0" borderId="51" xfId="0" applyNumberFormat="1" applyFont="1" applyBorder="1" applyAlignment="1" applyProtection="1">
      <alignment horizontal="center" vertical="top"/>
      <protection locked="0"/>
    </xf>
    <xf numFmtId="1" fontId="39" fillId="0" borderId="36" xfId="0" applyNumberFormat="1" applyFont="1" applyBorder="1" applyAlignment="1" applyProtection="1">
      <alignment horizontal="center" vertical="top"/>
      <protection locked="0"/>
    </xf>
    <xf numFmtId="0" fontId="18" fillId="3" borderId="20" xfId="14" applyFont="1" applyBorder="1" applyAlignment="1">
      <alignment horizontal="center"/>
    </xf>
    <xf numFmtId="0" fontId="18" fillId="3" borderId="21" xfId="14" applyFont="1" applyBorder="1" applyAlignment="1">
      <alignment horizontal="center"/>
    </xf>
    <xf numFmtId="164" fontId="11" fillId="4" borderId="37" xfId="7" applyFont="1" applyFill="1" applyBorder="1" applyAlignment="1">
      <alignment vertical="center"/>
    </xf>
    <xf numFmtId="164" fontId="11" fillId="4" borderId="38" xfId="7" applyFont="1" applyFill="1" applyBorder="1" applyAlignment="1">
      <alignment vertical="center"/>
    </xf>
    <xf numFmtId="0" fontId="12" fillId="4" borderId="27" xfId="5" applyFont="1" applyFill="1" applyBorder="1" applyAlignment="1">
      <alignment horizontal="left"/>
    </xf>
    <xf numFmtId="0" fontId="12" fillId="4" borderId="28" xfId="5" applyFont="1" applyFill="1" applyBorder="1" applyAlignment="1">
      <alignment horizontal="left"/>
    </xf>
    <xf numFmtId="0" fontId="12" fillId="4" borderId="36" xfId="5" applyFont="1" applyFill="1" applyBorder="1" applyAlignment="1">
      <alignment horizontal="left"/>
    </xf>
    <xf numFmtId="0" fontId="11" fillId="4" borderId="40" xfId="5" applyFont="1" applyFill="1" applyBorder="1" applyAlignment="1">
      <alignment vertical="center"/>
    </xf>
    <xf numFmtId="0" fontId="11" fillId="4" borderId="41" xfId="5" applyFont="1" applyFill="1" applyBorder="1" applyAlignment="1">
      <alignment horizontal="center" vertical="center"/>
    </xf>
    <xf numFmtId="15" fontId="12" fillId="0" borderId="22" xfId="0" applyNumberFormat="1" applyFont="1" applyBorder="1" applyAlignment="1">
      <alignment horizontal="left" vertical="top" wrapText="1"/>
    </xf>
    <xf numFmtId="15" fontId="12" fillId="0" borderId="5" xfId="0" applyNumberFormat="1" applyFont="1" applyBorder="1" applyAlignment="1">
      <alignment horizontal="left" vertical="top" wrapText="1"/>
    </xf>
    <xf numFmtId="15" fontId="12" fillId="0" borderId="23" xfId="0" applyNumberFormat="1" applyFont="1" applyBorder="1" applyAlignment="1">
      <alignment horizontal="left" vertical="top" wrapText="1"/>
    </xf>
  </cellXfs>
  <cellStyles count="16">
    <cellStyle name="Comma" xfId="1" builtinId="3"/>
    <cellStyle name="Comma 2" xfId="3" xr:uid="{0C0A5B10-14C8-46BB-BBEE-1D828098D743}"/>
    <cellStyle name="Comma 3" xfId="7" xr:uid="{AADD3C7F-B9A3-4F80-895B-99F994980C75}"/>
    <cellStyle name="Normal" xfId="0" builtinId="0"/>
    <cellStyle name="Normal 10" xfId="13" xr:uid="{7CBF05E5-B3FD-4CFA-B46A-CB77D780119E}"/>
    <cellStyle name="Normal 11" xfId="14" xr:uid="{40CE05BA-58E1-49E2-A61B-540A23D9FB7F}"/>
    <cellStyle name="Normal 12" xfId="15" xr:uid="{3D2FDF09-7DDB-4AFA-87FC-D0C0BF25C263}"/>
    <cellStyle name="Normal 2" xfId="4" xr:uid="{00B7D252-FDCB-476E-AE3D-65BE95C3BB63}"/>
    <cellStyle name="Normal 3" xfId="5" xr:uid="{439D58C1-B76B-463B-8A4C-EB080474A5FB}"/>
    <cellStyle name="Normal 5" xfId="8" xr:uid="{0DDF88AB-6213-494C-97B4-14089127C950}"/>
    <cellStyle name="Normal 6" xfId="9" xr:uid="{E4FF050D-A501-4960-B14F-0FA7761FA29D}"/>
    <cellStyle name="Normal 7" xfId="10" xr:uid="{D8B47B58-9B4A-4A16-9A2D-EA1500A90A62}"/>
    <cellStyle name="Normal 8" xfId="11" xr:uid="{BAEECB31-C8AD-43A6-A33A-D639B6343543}"/>
    <cellStyle name="Normal 9" xfId="12" xr:uid="{A87FA049-DDDB-4F98-B348-CCFD28357467}"/>
    <cellStyle name="Percent" xfId="2" builtinId="5"/>
    <cellStyle name="Percent 2" xfId="6" xr:uid="{F5CDE371-6F78-4DAC-9168-5F42B91346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371474</xdr:colOff>
      <xdr:row>247</xdr:row>
      <xdr:rowOff>47625</xdr:rowOff>
    </xdr:from>
    <xdr:to>
      <xdr:col>5</xdr:col>
      <xdr:colOff>1122044</xdr:colOff>
      <xdr:row>255</xdr:row>
      <xdr:rowOff>142875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327A778E-FD9B-447E-8545-4F0B1A62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4" y="47282100"/>
          <a:ext cx="196024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485776</xdr:colOff>
      <xdr:row>259</xdr:row>
      <xdr:rowOff>47625</xdr:rowOff>
    </xdr:from>
    <xdr:to>
      <xdr:col>1</xdr:col>
      <xdr:colOff>2962275</xdr:colOff>
      <xdr:row>267</xdr:row>
      <xdr:rowOff>85725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C84F7403-04F0-4E27-A3EB-21BBE9AD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47301150"/>
          <a:ext cx="2476499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166</xdr:row>
      <xdr:rowOff>19050</xdr:rowOff>
    </xdr:from>
    <xdr:to>
      <xdr:col>5</xdr:col>
      <xdr:colOff>1209675</xdr:colOff>
      <xdr:row>172</xdr:row>
      <xdr:rowOff>200025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45634CD4-7915-4CED-9F89-E0E378DB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33308925"/>
          <a:ext cx="17907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295276</xdr:colOff>
      <xdr:row>176</xdr:row>
      <xdr:rowOff>19050</xdr:rowOff>
    </xdr:from>
    <xdr:to>
      <xdr:col>1</xdr:col>
      <xdr:colOff>2333626</xdr:colOff>
      <xdr:row>184</xdr:row>
      <xdr:rowOff>19050</xdr:rowOff>
    </xdr:to>
    <xdr:pic>
      <xdr:nvPicPr>
        <xdr:cNvPr id="4" name="Picture 4" descr="riskometer">
          <a:extLst>
            <a:ext uri="{FF2B5EF4-FFF2-40B4-BE49-F238E27FC236}">
              <a16:creationId xmlns:a16="http://schemas.microsoft.com/office/drawing/2014/main" id="{6AE58B75-BDCD-4A1E-8542-BA8BA2EE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36947475"/>
          <a:ext cx="20383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1571625</xdr:colOff>
      <xdr:row>130</xdr:row>
      <xdr:rowOff>9525</xdr:rowOff>
    </xdr:from>
    <xdr:to>
      <xdr:col>5</xdr:col>
      <xdr:colOff>1036320</xdr:colOff>
      <xdr:row>135</xdr:row>
      <xdr:rowOff>114301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EA7F7D90-69BF-4119-8376-F203965C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3983950"/>
          <a:ext cx="1874520" cy="105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139</xdr:row>
      <xdr:rowOff>38100</xdr:rowOff>
    </xdr:from>
    <xdr:to>
      <xdr:col>1</xdr:col>
      <xdr:colOff>2914650</xdr:colOff>
      <xdr:row>147</xdr:row>
      <xdr:rowOff>76200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6345E966-1CEA-4972-A1FD-C1D384B9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212925"/>
          <a:ext cx="27241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267</xdr:row>
      <xdr:rowOff>28576</xdr:rowOff>
    </xdr:from>
    <xdr:to>
      <xdr:col>5</xdr:col>
      <xdr:colOff>984885</xdr:colOff>
      <xdr:row>275</xdr:row>
      <xdr:rowOff>139126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D3E3BA-41BC-43CB-8B34-D281A7D5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7786926"/>
          <a:ext cx="1956435" cy="163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190499</xdr:colOff>
      <xdr:row>279</xdr:row>
      <xdr:rowOff>57150</xdr:rowOff>
    </xdr:from>
    <xdr:to>
      <xdr:col>1</xdr:col>
      <xdr:colOff>2543175</xdr:colOff>
      <xdr:row>287</xdr:row>
      <xdr:rowOff>28575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E7BDB3EE-22FF-45FE-8C3B-E27807E8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50120550"/>
          <a:ext cx="2352676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tabSelected="1" workbookViewId="0">
      <selection activeCell="B7" sqref="B7"/>
    </sheetView>
  </sheetViews>
  <sheetFormatPr defaultRowHeight="15"/>
  <cols>
    <col min="1" max="1" width="7" customWidth="1"/>
    <col min="2" max="2" width="16.5703125" customWidth="1"/>
    <col min="3" max="3" width="41.5703125" customWidth="1"/>
  </cols>
  <sheetData>
    <row r="1" spans="1:3" ht="13.35" customHeight="1">
      <c r="A1" s="1" t="s">
        <v>0</v>
      </c>
      <c r="B1" s="1" t="s">
        <v>1</v>
      </c>
      <c r="C1" s="1" t="s">
        <v>2</v>
      </c>
    </row>
    <row r="2" spans="1:3" ht="13.35" customHeight="1">
      <c r="A2" s="316">
        <v>1</v>
      </c>
      <c r="B2" s="316" t="s">
        <v>741</v>
      </c>
      <c r="C2" s="316" t="s">
        <v>505</v>
      </c>
    </row>
    <row r="3" spans="1:3" ht="13.35" customHeight="1">
      <c r="A3" s="316">
        <v>2</v>
      </c>
      <c r="B3" s="316" t="s">
        <v>742</v>
      </c>
      <c r="C3" s="316" t="s">
        <v>3</v>
      </c>
    </row>
    <row r="4" spans="1:3">
      <c r="A4" s="316">
        <v>3</v>
      </c>
      <c r="B4" s="316" t="s">
        <v>743</v>
      </c>
      <c r="C4" s="316" t="s">
        <v>662</v>
      </c>
    </row>
    <row r="5" spans="1:3">
      <c r="A5" s="316">
        <v>4</v>
      </c>
      <c r="B5" s="316" t="s">
        <v>744</v>
      </c>
      <c r="C5" s="316" t="s">
        <v>4</v>
      </c>
    </row>
  </sheetData>
  <pageMargins left="0" right="0" top="0" bottom="0" header="0" footer="0"/>
  <pageSetup orientation="landscape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9AD9-BF62-4554-848D-E3E59A48D76F}">
  <sheetPr>
    <outlinePr summaryBelow="0"/>
  </sheetPr>
  <dimension ref="A1:L268"/>
  <sheetViews>
    <sheetView zoomScaleNormal="100" workbookViewId="0">
      <selection activeCell="B1" sqref="B1:G1"/>
    </sheetView>
  </sheetViews>
  <sheetFormatPr defaultColWidth="9.140625" defaultRowHeight="15"/>
  <cols>
    <col min="1" max="1" width="3.42578125" style="6" customWidth="1"/>
    <col min="2" max="2" width="51.7109375" style="6" customWidth="1"/>
    <col min="3" max="3" width="18.5703125" style="6" customWidth="1"/>
    <col min="4" max="4" width="29" style="6" customWidth="1"/>
    <col min="5" max="5" width="18.140625" style="6" customWidth="1"/>
    <col min="6" max="6" width="19.28515625" style="6" customWidth="1"/>
    <col min="7" max="7" width="13" style="6" customWidth="1"/>
    <col min="8" max="8" width="5.85546875" style="6" customWidth="1"/>
    <col min="9" max="9" width="9.7109375" style="6" customWidth="1"/>
    <col min="10" max="10" width="10.85546875" style="6" customWidth="1"/>
    <col min="11" max="11" width="9.140625" style="6"/>
    <col min="12" max="12" width="12.42578125" style="6" bestFit="1" customWidth="1"/>
    <col min="13" max="16384" width="9.140625" style="6"/>
  </cols>
  <sheetData>
    <row r="1" spans="1:10" ht="15.95" customHeight="1">
      <c r="A1" s="4"/>
      <c r="B1" s="632" t="s">
        <v>756</v>
      </c>
      <c r="C1" s="632"/>
      <c r="D1" s="632"/>
      <c r="E1" s="632"/>
      <c r="F1" s="632"/>
      <c r="G1" s="632"/>
      <c r="H1" s="4"/>
      <c r="I1" s="4"/>
      <c r="J1" s="4"/>
    </row>
    <row r="2" spans="1:10" ht="12.95" customHeight="1">
      <c r="A2" s="4"/>
      <c r="B2" s="7"/>
      <c r="C2" s="4"/>
      <c r="D2" s="4"/>
      <c r="E2" s="4"/>
      <c r="F2" s="4"/>
      <c r="G2" s="4"/>
      <c r="H2" s="4"/>
      <c r="I2" s="4"/>
      <c r="J2" s="4"/>
    </row>
    <row r="3" spans="1:10" ht="12.95" customHeight="1" thickBot="1">
      <c r="A3" s="8" t="s">
        <v>5</v>
      </c>
      <c r="B3" s="9" t="s">
        <v>379</v>
      </c>
      <c r="C3" s="4"/>
      <c r="D3" s="4"/>
      <c r="E3" s="4"/>
      <c r="F3" s="4"/>
      <c r="G3" s="4"/>
      <c r="H3" s="4"/>
      <c r="I3" s="4"/>
      <c r="J3" s="4"/>
    </row>
    <row r="4" spans="1:10" ht="27.95" customHeight="1">
      <c r="A4" s="4"/>
      <c r="B4" s="472" t="s">
        <v>6</v>
      </c>
      <c r="C4" s="473" t="s">
        <v>7</v>
      </c>
      <c r="D4" s="474" t="s">
        <v>768</v>
      </c>
      <c r="E4" s="474" t="s">
        <v>9</v>
      </c>
      <c r="F4" s="474" t="s">
        <v>10</v>
      </c>
      <c r="G4" s="474" t="s">
        <v>11</v>
      </c>
      <c r="H4" s="474" t="s">
        <v>12</v>
      </c>
      <c r="I4" s="475" t="s">
        <v>13</v>
      </c>
      <c r="J4" s="14" t="s">
        <v>506</v>
      </c>
    </row>
    <row r="5" spans="1:10" ht="12.95" customHeight="1">
      <c r="A5" s="4"/>
      <c r="B5" s="476" t="s">
        <v>14</v>
      </c>
      <c r="C5" s="16"/>
      <c r="D5" s="16"/>
      <c r="E5" s="16"/>
      <c r="F5" s="16"/>
      <c r="G5" s="16"/>
      <c r="H5" s="17"/>
      <c r="I5" s="477"/>
      <c r="J5" s="4"/>
    </row>
    <row r="6" spans="1:10" ht="12.95" customHeight="1">
      <c r="A6" s="4"/>
      <c r="B6" s="476" t="s">
        <v>15</v>
      </c>
      <c r="C6" s="16"/>
      <c r="D6" s="16"/>
      <c r="E6" s="16"/>
      <c r="F6" s="4"/>
      <c r="G6" s="17"/>
      <c r="H6" s="17"/>
      <c r="I6" s="477"/>
      <c r="J6" s="4"/>
    </row>
    <row r="7" spans="1:10" ht="12.95" customHeight="1">
      <c r="A7" s="19" t="s">
        <v>507</v>
      </c>
      <c r="B7" s="478" t="s">
        <v>508</v>
      </c>
      <c r="C7" s="16" t="s">
        <v>509</v>
      </c>
      <c r="D7" s="16" t="s">
        <v>16</v>
      </c>
      <c r="E7" s="21">
        <v>8962504</v>
      </c>
      <c r="F7" s="22">
        <v>235082</v>
      </c>
      <c r="G7" s="23">
        <v>8.0100000000000005E-2</v>
      </c>
      <c r="H7" s="24"/>
      <c r="I7" s="479"/>
      <c r="J7" s="4"/>
    </row>
    <row r="8" spans="1:10" ht="12.95" customHeight="1">
      <c r="A8" s="19" t="s">
        <v>392</v>
      </c>
      <c r="B8" s="478" t="s">
        <v>17</v>
      </c>
      <c r="C8" s="16" t="s">
        <v>18</v>
      </c>
      <c r="D8" s="16" t="s">
        <v>19</v>
      </c>
      <c r="E8" s="21">
        <v>60698959</v>
      </c>
      <c r="F8" s="22">
        <v>213872.78</v>
      </c>
      <c r="G8" s="23">
        <v>7.2900000000000006E-2</v>
      </c>
      <c r="H8" s="24"/>
      <c r="I8" s="479"/>
      <c r="J8" s="4"/>
    </row>
    <row r="9" spans="1:10" ht="12.95" customHeight="1">
      <c r="A9" s="19" t="s">
        <v>510</v>
      </c>
      <c r="B9" s="478" t="s">
        <v>511</v>
      </c>
      <c r="C9" s="16" t="s">
        <v>512</v>
      </c>
      <c r="D9" s="16" t="s">
        <v>16</v>
      </c>
      <c r="E9" s="21">
        <v>3608668</v>
      </c>
      <c r="F9" s="22">
        <v>212332.22</v>
      </c>
      <c r="G9" s="23">
        <v>7.2400000000000006E-2</v>
      </c>
      <c r="H9" s="24"/>
      <c r="I9" s="479"/>
      <c r="J9" s="4"/>
    </row>
    <row r="10" spans="1:10" ht="12.95" customHeight="1">
      <c r="A10" s="19" t="s">
        <v>513</v>
      </c>
      <c r="B10" s="478" t="s">
        <v>514</v>
      </c>
      <c r="C10" s="16" t="s">
        <v>515</v>
      </c>
      <c r="D10" s="16" t="s">
        <v>516</v>
      </c>
      <c r="E10" s="21">
        <v>14849083</v>
      </c>
      <c r="F10" s="22">
        <v>166636.41</v>
      </c>
      <c r="G10" s="23">
        <v>5.6800000000000003E-2</v>
      </c>
      <c r="H10" s="24"/>
      <c r="I10" s="479"/>
      <c r="J10" s="4"/>
    </row>
    <row r="11" spans="1:10" ht="12.95" customHeight="1">
      <c r="A11" s="19" t="s">
        <v>393</v>
      </c>
      <c r="B11" s="478" t="s">
        <v>356</v>
      </c>
      <c r="C11" s="16" t="s">
        <v>357</v>
      </c>
      <c r="D11" s="16" t="s">
        <v>358</v>
      </c>
      <c r="E11" s="21">
        <v>19505898</v>
      </c>
      <c r="F11" s="22">
        <v>162269.57</v>
      </c>
      <c r="G11" s="23">
        <v>5.5300000000000002E-2</v>
      </c>
      <c r="H11" s="24"/>
      <c r="I11" s="479"/>
      <c r="J11" s="4"/>
    </row>
    <row r="12" spans="1:10" ht="12.95" customHeight="1">
      <c r="A12" s="19" t="s">
        <v>517</v>
      </c>
      <c r="B12" s="478" t="s">
        <v>518</v>
      </c>
      <c r="C12" s="16" t="s">
        <v>519</v>
      </c>
      <c r="D12" s="16" t="s">
        <v>358</v>
      </c>
      <c r="E12" s="21">
        <v>17964011</v>
      </c>
      <c r="F12" s="22">
        <v>156574.32</v>
      </c>
      <c r="G12" s="23">
        <v>5.3400000000000003E-2</v>
      </c>
      <c r="H12" s="24"/>
      <c r="I12" s="479"/>
      <c r="J12" s="4"/>
    </row>
    <row r="13" spans="1:10" ht="12.95" customHeight="1">
      <c r="A13" s="19" t="s">
        <v>390</v>
      </c>
      <c r="B13" s="478" t="s">
        <v>20</v>
      </c>
      <c r="C13" s="16" t="s">
        <v>21</v>
      </c>
      <c r="D13" s="16" t="s">
        <v>22</v>
      </c>
      <c r="E13" s="21">
        <v>64548260</v>
      </c>
      <c r="F13" s="22">
        <v>145136.76</v>
      </c>
      <c r="G13" s="23">
        <v>4.9500000000000002E-2</v>
      </c>
      <c r="H13" s="24"/>
      <c r="I13" s="479"/>
      <c r="J13" s="4"/>
    </row>
    <row r="14" spans="1:10" ht="12.95" customHeight="1">
      <c r="A14" s="19" t="s">
        <v>391</v>
      </c>
      <c r="B14" s="478" t="s">
        <v>23</v>
      </c>
      <c r="C14" s="16" t="s">
        <v>24</v>
      </c>
      <c r="D14" s="16" t="s">
        <v>25</v>
      </c>
      <c r="E14" s="21">
        <v>63775637</v>
      </c>
      <c r="F14" s="22">
        <v>138169.92000000001</v>
      </c>
      <c r="G14" s="23">
        <v>4.7100000000000003E-2</v>
      </c>
      <c r="H14" s="24"/>
      <c r="I14" s="479"/>
      <c r="J14" s="4"/>
    </row>
    <row r="15" spans="1:10" ht="12.95" customHeight="1">
      <c r="A15" s="19" t="s">
        <v>520</v>
      </c>
      <c r="B15" s="478" t="s">
        <v>521</v>
      </c>
      <c r="C15" s="16" t="s">
        <v>522</v>
      </c>
      <c r="D15" s="16" t="s">
        <v>26</v>
      </c>
      <c r="E15" s="21">
        <v>4186832</v>
      </c>
      <c r="F15" s="22">
        <v>115692.64</v>
      </c>
      <c r="G15" s="23">
        <v>3.9399999999999998E-2</v>
      </c>
      <c r="H15" s="24"/>
      <c r="I15" s="479"/>
      <c r="J15" s="4"/>
    </row>
    <row r="16" spans="1:10" ht="12.95" customHeight="1">
      <c r="A16" s="19" t="s">
        <v>523</v>
      </c>
      <c r="B16" s="478" t="s">
        <v>524</v>
      </c>
      <c r="C16" s="16" t="s">
        <v>525</v>
      </c>
      <c r="D16" s="16" t="s">
        <v>526</v>
      </c>
      <c r="E16" s="21">
        <v>44206584</v>
      </c>
      <c r="F16" s="22">
        <v>61270.33</v>
      </c>
      <c r="G16" s="23">
        <v>2.0899999999999998E-2</v>
      </c>
      <c r="H16" s="24"/>
      <c r="I16" s="479"/>
      <c r="J16" s="4"/>
    </row>
    <row r="17" spans="1:10" ht="12.95" customHeight="1">
      <c r="A17" s="19" t="s">
        <v>527</v>
      </c>
      <c r="B17" s="478" t="s">
        <v>528</v>
      </c>
      <c r="C17" s="16" t="s">
        <v>529</v>
      </c>
      <c r="D17" s="16" t="s">
        <v>526</v>
      </c>
      <c r="E17" s="21">
        <v>7618643</v>
      </c>
      <c r="F17" s="22">
        <v>51913.43</v>
      </c>
      <c r="G17" s="23">
        <v>1.77E-2</v>
      </c>
      <c r="H17" s="24"/>
      <c r="I17" s="479"/>
      <c r="J17" s="4"/>
    </row>
    <row r="18" spans="1:10" ht="12.95" customHeight="1">
      <c r="A18" s="19" t="s">
        <v>530</v>
      </c>
      <c r="B18" s="478" t="s">
        <v>531</v>
      </c>
      <c r="C18" s="16" t="s">
        <v>532</v>
      </c>
      <c r="D18" s="16" t="s">
        <v>526</v>
      </c>
      <c r="E18" s="21">
        <v>4799727</v>
      </c>
      <c r="F18" s="22">
        <v>49996.36</v>
      </c>
      <c r="G18" s="23">
        <v>1.7000000000000001E-2</v>
      </c>
      <c r="H18" s="24"/>
      <c r="I18" s="479"/>
      <c r="J18" s="4"/>
    </row>
    <row r="19" spans="1:10" ht="12.95" customHeight="1">
      <c r="A19" s="19" t="s">
        <v>533</v>
      </c>
      <c r="B19" s="478" t="s">
        <v>534</v>
      </c>
      <c r="C19" s="16" t="s">
        <v>535</v>
      </c>
      <c r="D19" s="16" t="s">
        <v>526</v>
      </c>
      <c r="E19" s="21">
        <v>2492885</v>
      </c>
      <c r="F19" s="22">
        <v>37757.24</v>
      </c>
      <c r="G19" s="23">
        <v>1.29E-2</v>
      </c>
      <c r="H19" s="24"/>
      <c r="I19" s="479"/>
      <c r="J19" s="4"/>
    </row>
    <row r="20" spans="1:10" ht="12.95" customHeight="1">
      <c r="A20" s="19" t="s">
        <v>536</v>
      </c>
      <c r="B20" s="478" t="s">
        <v>537</v>
      </c>
      <c r="C20" s="16" t="s">
        <v>538</v>
      </c>
      <c r="D20" s="16" t="s">
        <v>539</v>
      </c>
      <c r="E20" s="21">
        <v>27087811</v>
      </c>
      <c r="F20" s="22">
        <v>33358.639999999999</v>
      </c>
      <c r="G20" s="23">
        <v>1.14E-2</v>
      </c>
      <c r="H20" s="24"/>
      <c r="I20" s="479"/>
      <c r="J20" s="4"/>
    </row>
    <row r="21" spans="1:10" ht="12.95" customHeight="1">
      <c r="A21" s="19" t="s">
        <v>540</v>
      </c>
      <c r="B21" s="478" t="s">
        <v>541</v>
      </c>
      <c r="C21" s="16" t="s">
        <v>542</v>
      </c>
      <c r="D21" s="16" t="s">
        <v>543</v>
      </c>
      <c r="E21" s="21">
        <v>3154852</v>
      </c>
      <c r="F21" s="22">
        <v>32636.94</v>
      </c>
      <c r="G21" s="23">
        <v>1.11E-2</v>
      </c>
      <c r="H21" s="24"/>
      <c r="I21" s="479"/>
      <c r="J21" s="4"/>
    </row>
    <row r="22" spans="1:10" ht="12.95" customHeight="1">
      <c r="A22" s="19" t="s">
        <v>544</v>
      </c>
      <c r="B22" s="478" t="s">
        <v>545</v>
      </c>
      <c r="C22" s="16" t="s">
        <v>546</v>
      </c>
      <c r="D22" s="16" t="s">
        <v>543</v>
      </c>
      <c r="E22" s="21">
        <v>7204805</v>
      </c>
      <c r="F22" s="22">
        <v>31092.34</v>
      </c>
      <c r="G22" s="23">
        <v>1.06E-2</v>
      </c>
      <c r="H22" s="24"/>
      <c r="I22" s="479"/>
      <c r="J22" s="4"/>
    </row>
    <row r="23" spans="1:10" ht="12.95" customHeight="1">
      <c r="A23" s="19" t="s">
        <v>550</v>
      </c>
      <c r="B23" s="478" t="s">
        <v>551</v>
      </c>
      <c r="C23" s="16" t="s">
        <v>552</v>
      </c>
      <c r="D23" s="16" t="s">
        <v>543</v>
      </c>
      <c r="E23" s="21">
        <v>665343</v>
      </c>
      <c r="F23" s="22">
        <v>28770.43</v>
      </c>
      <c r="G23" s="23">
        <v>9.7999999999999997E-3</v>
      </c>
      <c r="H23" s="24"/>
      <c r="I23" s="479"/>
      <c r="J23" s="4"/>
    </row>
    <row r="24" spans="1:10" ht="12.95" customHeight="1">
      <c r="A24" s="19" t="s">
        <v>555</v>
      </c>
      <c r="B24" s="478" t="s">
        <v>556</v>
      </c>
      <c r="C24" s="16" t="s">
        <v>557</v>
      </c>
      <c r="D24" s="16" t="s">
        <v>558</v>
      </c>
      <c r="E24" s="21">
        <v>1226855</v>
      </c>
      <c r="F24" s="22">
        <v>27252.13</v>
      </c>
      <c r="G24" s="23">
        <v>9.2999999999999992E-3</v>
      </c>
      <c r="H24" s="24"/>
      <c r="I24" s="479"/>
      <c r="J24" s="4"/>
    </row>
    <row r="25" spans="1:10" ht="12.95" customHeight="1">
      <c r="A25" s="19" t="s">
        <v>559</v>
      </c>
      <c r="B25" s="478" t="s">
        <v>560</v>
      </c>
      <c r="C25" s="16" t="s">
        <v>561</v>
      </c>
      <c r="D25" s="16" t="s">
        <v>543</v>
      </c>
      <c r="E25" s="21">
        <v>3032266</v>
      </c>
      <c r="F25" s="22">
        <v>25769.71</v>
      </c>
      <c r="G25" s="23">
        <v>8.8000000000000005E-3</v>
      </c>
      <c r="H25" s="24"/>
      <c r="I25" s="479"/>
      <c r="J25" s="4"/>
    </row>
    <row r="26" spans="1:10" ht="12.95" customHeight="1">
      <c r="A26" s="19" t="s">
        <v>562</v>
      </c>
      <c r="B26" s="478" t="s">
        <v>563</v>
      </c>
      <c r="C26" s="16" t="s">
        <v>564</v>
      </c>
      <c r="D26" s="16" t="s">
        <v>543</v>
      </c>
      <c r="E26" s="21">
        <v>2518584</v>
      </c>
      <c r="F26" s="22">
        <v>25637.93</v>
      </c>
      <c r="G26" s="23">
        <v>8.6999999999999994E-3</v>
      </c>
      <c r="H26" s="24"/>
      <c r="I26" s="479"/>
      <c r="J26" s="4"/>
    </row>
    <row r="27" spans="1:10" ht="12.95" customHeight="1">
      <c r="A27" s="19" t="s">
        <v>565</v>
      </c>
      <c r="B27" s="478" t="s">
        <v>566</v>
      </c>
      <c r="C27" s="16" t="s">
        <v>567</v>
      </c>
      <c r="D27" s="16" t="s">
        <v>526</v>
      </c>
      <c r="E27" s="21">
        <v>422587</v>
      </c>
      <c r="F27" s="22">
        <v>18955.560000000001</v>
      </c>
      <c r="G27" s="23">
        <v>6.4999999999999997E-3</v>
      </c>
      <c r="H27" s="24"/>
      <c r="I27" s="479"/>
      <c r="J27" s="4"/>
    </row>
    <row r="28" spans="1:10" ht="12.95" customHeight="1">
      <c r="A28" s="19" t="s">
        <v>571</v>
      </c>
      <c r="B28" s="478" t="s">
        <v>572</v>
      </c>
      <c r="C28" s="16" t="s">
        <v>573</v>
      </c>
      <c r="D28" s="16" t="s">
        <v>516</v>
      </c>
      <c r="E28" s="21">
        <v>417679</v>
      </c>
      <c r="F28" s="22">
        <v>12726.26</v>
      </c>
      <c r="G28" s="445">
        <v>4.3E-3</v>
      </c>
      <c r="H28" s="444"/>
      <c r="I28" s="479"/>
      <c r="J28" s="4"/>
    </row>
    <row r="29" spans="1:10" ht="12.95" customHeight="1">
      <c r="A29" s="19" t="s">
        <v>574</v>
      </c>
      <c r="B29" s="478" t="s">
        <v>575</v>
      </c>
      <c r="C29" s="16" t="s">
        <v>576</v>
      </c>
      <c r="D29" s="16" t="s">
        <v>526</v>
      </c>
      <c r="E29" s="21">
        <v>800000</v>
      </c>
      <c r="F29" s="22">
        <v>5954.8</v>
      </c>
      <c r="G29" s="445">
        <v>2E-3</v>
      </c>
      <c r="H29" s="444"/>
      <c r="I29" s="479"/>
      <c r="J29" s="4"/>
    </row>
    <row r="30" spans="1:10" ht="12.95" customHeight="1">
      <c r="A30" s="19" t="s">
        <v>582</v>
      </c>
      <c r="B30" s="478" t="s">
        <v>583</v>
      </c>
      <c r="C30" s="16" t="s">
        <v>584</v>
      </c>
      <c r="D30" s="16" t="s">
        <v>16</v>
      </c>
      <c r="E30" s="21">
        <v>80159</v>
      </c>
      <c r="F30" s="443">
        <v>3553.13</v>
      </c>
      <c r="G30" s="445">
        <v>1.1999999999999999E-3</v>
      </c>
      <c r="H30" s="444"/>
      <c r="I30" s="479"/>
      <c r="J30" s="4"/>
    </row>
    <row r="31" spans="1:10" ht="12.95" customHeight="1">
      <c r="A31" s="19" t="s">
        <v>592</v>
      </c>
      <c r="B31" s="478" t="s">
        <v>735</v>
      </c>
      <c r="C31" s="16" t="s">
        <v>593</v>
      </c>
      <c r="D31" s="16" t="s">
        <v>730</v>
      </c>
      <c r="E31" s="21">
        <v>27087811</v>
      </c>
      <c r="F31" s="443">
        <v>7164.73</v>
      </c>
      <c r="G31" s="445">
        <v>2.3999999999999998E-3</v>
      </c>
      <c r="H31" s="444"/>
      <c r="I31" s="479"/>
      <c r="J31" s="4"/>
    </row>
    <row r="32" spans="1:10" ht="12.95" customHeight="1">
      <c r="A32" s="19"/>
      <c r="B32" s="478"/>
      <c r="C32" s="16"/>
      <c r="D32" s="16"/>
      <c r="E32" s="21"/>
      <c r="F32" s="443"/>
      <c r="G32" s="445"/>
      <c r="H32" s="444"/>
      <c r="I32" s="479"/>
      <c r="J32" s="4"/>
    </row>
    <row r="33" spans="1:10" ht="12.95" customHeight="1">
      <c r="A33" s="19"/>
      <c r="B33" s="442" t="s">
        <v>751</v>
      </c>
      <c r="C33" s="16"/>
      <c r="D33" s="16"/>
      <c r="E33" s="21"/>
      <c r="F33" s="443"/>
      <c r="G33" s="445"/>
      <c r="H33" s="444"/>
      <c r="I33" s="479"/>
      <c r="J33" s="4"/>
    </row>
    <row r="34" spans="1:10" ht="12.95" customHeight="1">
      <c r="A34" s="19"/>
      <c r="B34" s="478" t="s">
        <v>547</v>
      </c>
      <c r="C34" s="16" t="s">
        <v>548</v>
      </c>
      <c r="D34" s="16" t="s">
        <v>549</v>
      </c>
      <c r="E34" s="21">
        <v>1312250</v>
      </c>
      <c r="F34" s="443">
        <v>30888.400000000001</v>
      </c>
      <c r="G34" s="445">
        <v>1.0500000000000001E-2</v>
      </c>
      <c r="H34" s="444"/>
      <c r="I34" s="479"/>
      <c r="J34" s="4"/>
    </row>
    <row r="35" spans="1:10" ht="12.95" customHeight="1">
      <c r="A35" s="19"/>
      <c r="B35" s="478" t="s">
        <v>553</v>
      </c>
      <c r="C35" s="16" t="s">
        <v>554</v>
      </c>
      <c r="D35" s="16" t="s">
        <v>16</v>
      </c>
      <c r="E35" s="21">
        <v>474250</v>
      </c>
      <c r="F35" s="443">
        <v>27916.25</v>
      </c>
      <c r="G35" s="445">
        <v>9.4999999999999998E-3</v>
      </c>
      <c r="H35" s="444"/>
      <c r="I35" s="479"/>
      <c r="J35" s="4"/>
    </row>
    <row r="36" spans="1:10" ht="12.95" customHeight="1">
      <c r="A36" s="19"/>
      <c r="B36" s="478" t="s">
        <v>359</v>
      </c>
      <c r="C36" s="16" t="s">
        <v>360</v>
      </c>
      <c r="D36" s="16" t="s">
        <v>358</v>
      </c>
      <c r="E36" s="21">
        <v>967200</v>
      </c>
      <c r="F36" s="22">
        <v>16742.23</v>
      </c>
      <c r="G36" s="445">
        <v>5.7000000000000002E-3</v>
      </c>
      <c r="H36" s="444"/>
      <c r="I36" s="479"/>
      <c r="J36" s="4"/>
    </row>
    <row r="37" spans="1:10" ht="12.95" customHeight="1">
      <c r="A37" s="19"/>
      <c r="B37" s="478" t="s">
        <v>569</v>
      </c>
      <c r="C37" s="16" t="s">
        <v>570</v>
      </c>
      <c r="D37" s="16" t="s">
        <v>26</v>
      </c>
      <c r="E37" s="21">
        <v>177000</v>
      </c>
      <c r="F37" s="22">
        <v>15744.68</v>
      </c>
      <c r="G37" s="23">
        <v>5.4000000000000003E-3</v>
      </c>
      <c r="H37" s="24"/>
      <c r="I37" s="479"/>
      <c r="J37" s="4"/>
    </row>
    <row r="38" spans="1:10" ht="12.95" customHeight="1">
      <c r="A38" s="19"/>
      <c r="B38" s="478" t="s">
        <v>577</v>
      </c>
      <c r="C38" s="16" t="s">
        <v>578</v>
      </c>
      <c r="D38" s="16" t="s">
        <v>579</v>
      </c>
      <c r="E38" s="21">
        <v>1135800</v>
      </c>
      <c r="F38" s="22">
        <v>4556.83</v>
      </c>
      <c r="G38" s="23">
        <v>1.6000000000000001E-3</v>
      </c>
      <c r="H38" s="24"/>
      <c r="I38" s="479"/>
      <c r="J38" s="4"/>
    </row>
    <row r="39" spans="1:10" ht="12.95" customHeight="1">
      <c r="A39" s="19"/>
      <c r="B39" s="478" t="s">
        <v>580</v>
      </c>
      <c r="C39" s="16" t="s">
        <v>581</v>
      </c>
      <c r="D39" s="16" t="s">
        <v>358</v>
      </c>
      <c r="E39" s="21">
        <v>407700</v>
      </c>
      <c r="F39" s="22">
        <v>4415.1899999999996</v>
      </c>
      <c r="G39" s="445">
        <v>1.5E-3</v>
      </c>
      <c r="H39" s="444"/>
      <c r="I39" s="479"/>
      <c r="J39" s="4"/>
    </row>
    <row r="40" spans="1:10" ht="12.95" customHeight="1">
      <c r="A40" s="19"/>
      <c r="B40" s="478" t="s">
        <v>585</v>
      </c>
      <c r="C40" s="16" t="s">
        <v>586</v>
      </c>
      <c r="D40" s="16" t="s">
        <v>516</v>
      </c>
      <c r="E40" s="21">
        <v>315600</v>
      </c>
      <c r="F40" s="443">
        <v>3203.34</v>
      </c>
      <c r="G40" s="445">
        <v>1.1000000000000001E-3</v>
      </c>
      <c r="H40" s="444"/>
      <c r="I40" s="479"/>
      <c r="J40" s="4"/>
    </row>
    <row r="41" spans="1:10" ht="12.95" customHeight="1">
      <c r="A41" s="19"/>
      <c r="B41" s="478" t="s">
        <v>587</v>
      </c>
      <c r="C41" s="16" t="s">
        <v>588</v>
      </c>
      <c r="D41" s="16" t="s">
        <v>19</v>
      </c>
      <c r="E41" s="21">
        <v>117000</v>
      </c>
      <c r="F41" s="443">
        <v>3014.8</v>
      </c>
      <c r="G41" s="445">
        <v>1E-3</v>
      </c>
      <c r="H41" s="444"/>
      <c r="I41" s="479"/>
      <c r="J41" s="4"/>
    </row>
    <row r="42" spans="1:10" ht="12.95" customHeight="1">
      <c r="A42" s="19"/>
      <c r="B42" s="478" t="s">
        <v>589</v>
      </c>
      <c r="C42" s="16" t="s">
        <v>590</v>
      </c>
      <c r="D42" s="16" t="s">
        <v>591</v>
      </c>
      <c r="E42" s="21">
        <v>93500</v>
      </c>
      <c r="F42" s="443">
        <v>541.22</v>
      </c>
      <c r="G42" s="445">
        <v>2.0000000000000001E-4</v>
      </c>
      <c r="H42" s="444"/>
      <c r="I42" s="479"/>
      <c r="J42" s="4"/>
    </row>
    <row r="43" spans="1:10" ht="12.95" customHeight="1">
      <c r="A43" s="19"/>
      <c r="B43" s="478"/>
      <c r="C43" s="16"/>
      <c r="D43" s="16"/>
      <c r="E43" s="21"/>
      <c r="F43" s="443"/>
      <c r="G43" s="445"/>
      <c r="H43" s="444"/>
      <c r="I43" s="479"/>
      <c r="J43" s="4"/>
    </row>
    <row r="44" spans="1:10" ht="12.95" customHeight="1">
      <c r="A44" s="4"/>
      <c r="B44" s="480" t="s">
        <v>29</v>
      </c>
      <c r="C44" s="31"/>
      <c r="D44" s="32"/>
      <c r="E44" s="31"/>
      <c r="F44" s="446">
        <f>SUM(F7:F42)</f>
        <v>2106599.5199999996</v>
      </c>
      <c r="G44" s="448">
        <f>SUM(G7:G42)</f>
        <v>0.71799999999999997</v>
      </c>
      <c r="H44" s="369"/>
      <c r="I44" s="481"/>
      <c r="J44" s="4"/>
    </row>
    <row r="45" spans="1:10" ht="12.95" customHeight="1">
      <c r="A45" s="4"/>
      <c r="B45" s="476" t="s">
        <v>594</v>
      </c>
      <c r="C45" s="16"/>
      <c r="D45" s="16"/>
      <c r="E45" s="16"/>
      <c r="F45" s="447"/>
      <c r="G45" s="449"/>
      <c r="H45" s="367"/>
      <c r="I45" s="477"/>
      <c r="J45" s="4"/>
    </row>
    <row r="46" spans="1:10" ht="12.95" customHeight="1">
      <c r="A46" s="4"/>
      <c r="B46" s="476" t="s">
        <v>15</v>
      </c>
      <c r="C46" s="16"/>
      <c r="D46" s="16"/>
      <c r="E46" s="16"/>
      <c r="F46" s="4"/>
      <c r="G46" s="450"/>
      <c r="H46" s="367"/>
      <c r="I46" s="477"/>
      <c r="J46" s="4"/>
    </row>
    <row r="47" spans="1:10" ht="12.95" customHeight="1">
      <c r="A47" s="19" t="s">
        <v>595</v>
      </c>
      <c r="B47" s="478" t="s">
        <v>596</v>
      </c>
      <c r="C47" s="16" t="s">
        <v>597</v>
      </c>
      <c r="D47" s="381" t="s">
        <v>731</v>
      </c>
      <c r="E47" s="21">
        <v>1802237</v>
      </c>
      <c r="F47" s="22">
        <v>143145.95000000001</v>
      </c>
      <c r="G47" s="23">
        <v>4.8800000000000003E-2</v>
      </c>
      <c r="H47" s="24"/>
      <c r="I47" s="479"/>
      <c r="J47" s="4"/>
    </row>
    <row r="48" spans="1:10" ht="12.95" customHeight="1">
      <c r="A48" s="19" t="s">
        <v>598</v>
      </c>
      <c r="B48" s="478" t="s">
        <v>599</v>
      </c>
      <c r="C48" s="16" t="s">
        <v>600</v>
      </c>
      <c r="D48" s="381" t="s">
        <v>731</v>
      </c>
      <c r="E48" s="21">
        <v>714866</v>
      </c>
      <c r="F48" s="22">
        <v>142159.69</v>
      </c>
      <c r="G48" s="23">
        <v>4.8399999999999999E-2</v>
      </c>
      <c r="H48" s="24"/>
      <c r="I48" s="479"/>
      <c r="J48" s="4"/>
    </row>
    <row r="49" spans="1:10" ht="12.95" customHeight="1">
      <c r="A49" s="19" t="s">
        <v>601</v>
      </c>
      <c r="B49" s="478" t="s">
        <v>602</v>
      </c>
      <c r="C49" s="16" t="s">
        <v>603</v>
      </c>
      <c r="D49" s="381" t="s">
        <v>732</v>
      </c>
      <c r="E49" s="21">
        <v>1284203</v>
      </c>
      <c r="F49" s="22">
        <v>105798.6</v>
      </c>
      <c r="G49" s="23">
        <v>3.61E-2</v>
      </c>
      <c r="H49" s="24"/>
      <c r="I49" s="479"/>
      <c r="J49" s="4"/>
    </row>
    <row r="50" spans="1:10" ht="12.95" customHeight="1">
      <c r="A50" s="19" t="s">
        <v>604</v>
      </c>
      <c r="B50" s="478" t="s">
        <v>605</v>
      </c>
      <c r="C50" s="16" t="s">
        <v>606</v>
      </c>
      <c r="D50" s="381" t="s">
        <v>731</v>
      </c>
      <c r="E50" s="21">
        <v>591056</v>
      </c>
      <c r="F50" s="22">
        <v>71217.600000000006</v>
      </c>
      <c r="G50" s="23">
        <v>2.4299999999999999E-2</v>
      </c>
      <c r="H50" s="24"/>
      <c r="I50" s="479"/>
      <c r="J50" s="4"/>
    </row>
    <row r="51" spans="1:10" ht="12.95" customHeight="1">
      <c r="A51" s="19"/>
      <c r="B51" s="482" t="s">
        <v>27</v>
      </c>
      <c r="C51" s="372"/>
      <c r="D51" s="382"/>
      <c r="E51" s="376"/>
      <c r="F51" s="379">
        <f>SUM(F47:F50)</f>
        <v>462321.83999999997</v>
      </c>
      <c r="G51" s="380">
        <f>SUM(G47:G50)</f>
        <v>0.15759999999999999</v>
      </c>
      <c r="H51" s="383"/>
      <c r="I51" s="483"/>
      <c r="J51" s="4"/>
    </row>
    <row r="52" spans="1:10" ht="12.95" customHeight="1">
      <c r="A52" s="19"/>
      <c r="B52" s="484" t="s">
        <v>28</v>
      </c>
      <c r="C52" s="16"/>
      <c r="D52" s="381"/>
      <c r="E52" s="21"/>
      <c r="F52" s="22"/>
      <c r="G52" s="23"/>
      <c r="H52" s="24"/>
      <c r="I52" s="479"/>
      <c r="J52" s="4"/>
    </row>
    <row r="53" spans="1:10" ht="12.95" customHeight="1">
      <c r="A53" s="19" t="s">
        <v>607</v>
      </c>
      <c r="B53" s="478" t="s">
        <v>766</v>
      </c>
      <c r="C53" s="16" t="s">
        <v>608</v>
      </c>
      <c r="D53" s="381" t="s">
        <v>733</v>
      </c>
      <c r="E53" s="21">
        <v>142519</v>
      </c>
      <c r="F53" s="22">
        <v>17282.18</v>
      </c>
      <c r="G53" s="23">
        <v>5.8999999999999999E-3</v>
      </c>
      <c r="H53" s="24"/>
      <c r="I53" s="479"/>
      <c r="J53" s="4"/>
    </row>
    <row r="54" spans="1:10" ht="12.95" customHeight="1">
      <c r="A54" s="4"/>
      <c r="B54" s="476" t="s">
        <v>27</v>
      </c>
      <c r="C54" s="16"/>
      <c r="D54" s="16"/>
      <c r="E54" s="16"/>
      <c r="F54" s="26">
        <f>SUM(F53)</f>
        <v>17282.18</v>
      </c>
      <c r="G54" s="27">
        <f>SUM(G53)</f>
        <v>5.8999999999999999E-3</v>
      </c>
      <c r="H54" s="28"/>
      <c r="I54" s="481"/>
      <c r="J54" s="4"/>
    </row>
    <row r="55" spans="1:10" ht="12.95" customHeight="1">
      <c r="A55" s="4"/>
      <c r="B55" s="480" t="s">
        <v>29</v>
      </c>
      <c r="C55" s="31"/>
      <c r="D55" s="32"/>
      <c r="E55" s="31"/>
      <c r="F55" s="26">
        <f>F54+F51</f>
        <v>479604.01999999996</v>
      </c>
      <c r="G55" s="27">
        <f>G54+G51</f>
        <v>0.16349999999999998</v>
      </c>
      <c r="H55" s="28"/>
      <c r="I55" s="481"/>
      <c r="J55" s="4"/>
    </row>
    <row r="56" spans="1:10" ht="12.95" customHeight="1">
      <c r="A56" s="4"/>
      <c r="B56" s="482" t="s">
        <v>52</v>
      </c>
      <c r="C56" s="372"/>
      <c r="D56" s="372"/>
      <c r="E56" s="372"/>
      <c r="F56" s="372"/>
      <c r="G56" s="372"/>
      <c r="H56" s="367"/>
      <c r="I56" s="477"/>
      <c r="J56" s="4"/>
    </row>
    <row r="57" spans="1:10" ht="12.95" customHeight="1">
      <c r="A57" s="4"/>
      <c r="B57" s="482" t="s">
        <v>53</v>
      </c>
      <c r="C57" s="372"/>
      <c r="D57" s="372"/>
      <c r="E57" s="372"/>
      <c r="F57" s="373"/>
      <c r="G57" s="374"/>
      <c r="H57" s="367"/>
      <c r="I57" s="477"/>
      <c r="J57" s="4"/>
    </row>
    <row r="58" spans="1:10" ht="12.95" customHeight="1">
      <c r="A58" s="19" t="s">
        <v>475</v>
      </c>
      <c r="B58" s="463" t="s">
        <v>761</v>
      </c>
      <c r="C58" s="372" t="s">
        <v>476</v>
      </c>
      <c r="D58" s="375" t="s">
        <v>367</v>
      </c>
      <c r="E58" s="376">
        <v>500</v>
      </c>
      <c r="F58" s="377">
        <v>2389.77</v>
      </c>
      <c r="G58" s="378">
        <v>8.0000000000000004E-4</v>
      </c>
      <c r="H58" s="368">
        <v>7.5498999999999997E-2</v>
      </c>
      <c r="I58" s="479"/>
      <c r="J58" s="4"/>
    </row>
    <row r="59" spans="1:10" ht="12.95" customHeight="1">
      <c r="A59" s="19" t="s">
        <v>477</v>
      </c>
      <c r="B59" s="463" t="s">
        <v>762</v>
      </c>
      <c r="C59" s="372" t="s">
        <v>178</v>
      </c>
      <c r="D59" s="375" t="s">
        <v>267</v>
      </c>
      <c r="E59" s="376">
        <v>500</v>
      </c>
      <c r="F59" s="377">
        <v>2356.4299999999998</v>
      </c>
      <c r="G59" s="378">
        <v>8.0000000000000004E-4</v>
      </c>
      <c r="H59" s="368">
        <v>7.6950000000000005E-2</v>
      </c>
      <c r="I59" s="479"/>
      <c r="J59" s="4"/>
    </row>
    <row r="60" spans="1:10" ht="12.95" customHeight="1">
      <c r="A60" s="19" t="s">
        <v>478</v>
      </c>
      <c r="B60" s="463" t="s">
        <v>763</v>
      </c>
      <c r="C60" s="372" t="s">
        <v>179</v>
      </c>
      <c r="D60" s="375" t="s">
        <v>266</v>
      </c>
      <c r="E60" s="376">
        <v>500</v>
      </c>
      <c r="F60" s="377">
        <v>2353.1799999999998</v>
      </c>
      <c r="G60" s="378">
        <v>8.0000000000000004E-4</v>
      </c>
      <c r="H60" s="368">
        <v>7.7200000000000005E-2</v>
      </c>
      <c r="I60" s="479"/>
      <c r="J60" s="4"/>
    </row>
    <row r="61" spans="1:10" ht="12.95" customHeight="1">
      <c r="A61" s="19" t="s">
        <v>617</v>
      </c>
      <c r="B61" s="463" t="s">
        <v>764</v>
      </c>
      <c r="C61" s="372" t="s">
        <v>618</v>
      </c>
      <c r="D61" s="381" t="s">
        <v>734</v>
      </c>
      <c r="E61" s="376">
        <v>500</v>
      </c>
      <c r="F61" s="377">
        <v>2350.7199999999998</v>
      </c>
      <c r="G61" s="378">
        <v>8.0000000000000004E-4</v>
      </c>
      <c r="H61" s="368">
        <v>7.6749999999999999E-2</v>
      </c>
      <c r="I61" s="479"/>
      <c r="J61" s="4"/>
    </row>
    <row r="62" spans="1:10" ht="12.95" customHeight="1">
      <c r="A62" s="19" t="s">
        <v>479</v>
      </c>
      <c r="B62" s="463" t="s">
        <v>765</v>
      </c>
      <c r="C62" s="372" t="s">
        <v>180</v>
      </c>
      <c r="D62" s="375" t="s">
        <v>266</v>
      </c>
      <c r="E62" s="376">
        <v>500</v>
      </c>
      <c r="F62" s="377">
        <v>2346.09</v>
      </c>
      <c r="G62" s="378">
        <v>8.0000000000000004E-4</v>
      </c>
      <c r="H62" s="368">
        <v>7.6499999999999999E-2</v>
      </c>
      <c r="I62" s="479"/>
      <c r="J62" s="4"/>
    </row>
    <row r="63" spans="1:10" ht="12.95" customHeight="1">
      <c r="A63" s="19" t="s">
        <v>619</v>
      </c>
      <c r="B63" s="463" t="s">
        <v>620</v>
      </c>
      <c r="C63" s="372" t="s">
        <v>621</v>
      </c>
      <c r="D63" s="375" t="s">
        <v>266</v>
      </c>
      <c r="E63" s="376">
        <v>500</v>
      </c>
      <c r="F63" s="377">
        <v>2324.73</v>
      </c>
      <c r="G63" s="378">
        <v>8.0000000000000004E-4</v>
      </c>
      <c r="H63" s="368">
        <v>7.7299999999999994E-2</v>
      </c>
      <c r="I63" s="479"/>
      <c r="J63" s="4"/>
    </row>
    <row r="64" spans="1:10" ht="12.95" customHeight="1">
      <c r="A64" s="4"/>
      <c r="B64" s="482" t="s">
        <v>27</v>
      </c>
      <c r="C64" s="372"/>
      <c r="D64" s="375"/>
      <c r="E64" s="372"/>
      <c r="F64" s="379">
        <v>14120.92</v>
      </c>
      <c r="G64" s="380">
        <v>4.7999999999999996E-3</v>
      </c>
      <c r="H64" s="369"/>
      <c r="I64" s="481"/>
      <c r="J64" s="4"/>
    </row>
    <row r="65" spans="1:10" ht="12.95" customHeight="1">
      <c r="A65" s="4"/>
      <c r="B65" s="482" t="s">
        <v>58</v>
      </c>
      <c r="C65" s="372"/>
      <c r="D65" s="375"/>
      <c r="E65" s="372"/>
      <c r="F65" s="373"/>
      <c r="G65" s="374"/>
      <c r="H65" s="367"/>
      <c r="I65" s="477"/>
      <c r="J65" s="4"/>
    </row>
    <row r="66" spans="1:10" ht="12.95" customHeight="1">
      <c r="A66" s="19" t="s">
        <v>622</v>
      </c>
      <c r="B66" s="463" t="s">
        <v>623</v>
      </c>
      <c r="C66" s="372" t="s">
        <v>624</v>
      </c>
      <c r="D66" s="375" t="s">
        <v>266</v>
      </c>
      <c r="E66" s="376">
        <v>500</v>
      </c>
      <c r="F66" s="377">
        <v>2334.09</v>
      </c>
      <c r="G66" s="378">
        <v>8.0000000000000004E-4</v>
      </c>
      <c r="H66" s="368">
        <v>7.9100000000000004E-2</v>
      </c>
      <c r="I66" s="479"/>
      <c r="J66" s="4"/>
    </row>
    <row r="67" spans="1:10" ht="12.95" customHeight="1">
      <c r="A67" s="4"/>
      <c r="B67" s="476" t="s">
        <v>27</v>
      </c>
      <c r="C67" s="16"/>
      <c r="D67" s="16"/>
      <c r="E67" s="16"/>
      <c r="F67" s="370">
        <v>2334.09</v>
      </c>
      <c r="G67" s="371">
        <v>8.0000000000000004E-4</v>
      </c>
      <c r="H67" s="28"/>
      <c r="I67" s="481"/>
      <c r="J67" s="4"/>
    </row>
    <row r="68" spans="1:10" ht="12.95" customHeight="1">
      <c r="A68" s="4"/>
      <c r="B68" s="480" t="s">
        <v>29</v>
      </c>
      <c r="C68" s="31"/>
      <c r="D68" s="32"/>
      <c r="E68" s="31"/>
      <c r="F68" s="26">
        <v>16455.009999999998</v>
      </c>
      <c r="G68" s="27">
        <v>5.5999999999999999E-3</v>
      </c>
      <c r="H68" s="28"/>
      <c r="I68" s="481"/>
      <c r="J68" s="4"/>
    </row>
    <row r="69" spans="1:10" ht="12.95" customHeight="1">
      <c r="A69" s="4"/>
      <c r="B69" s="476" t="s">
        <v>30</v>
      </c>
      <c r="C69" s="16"/>
      <c r="D69" s="16"/>
      <c r="E69" s="16"/>
      <c r="F69" s="16"/>
      <c r="G69" s="16"/>
      <c r="H69" s="17"/>
      <c r="I69" s="477"/>
      <c r="J69" s="4"/>
    </row>
    <row r="70" spans="1:10" ht="12.95" customHeight="1">
      <c r="A70" s="4"/>
      <c r="B70" s="476" t="s">
        <v>31</v>
      </c>
      <c r="C70" s="16"/>
      <c r="D70" s="34" t="s">
        <v>32</v>
      </c>
      <c r="E70" s="16"/>
      <c r="F70" s="4"/>
      <c r="G70" s="17"/>
      <c r="H70" s="17"/>
      <c r="I70" s="477"/>
      <c r="J70" s="4"/>
    </row>
    <row r="71" spans="1:10" ht="12.95" customHeight="1">
      <c r="A71" s="19" t="s">
        <v>625</v>
      </c>
      <c r="B71" s="478" t="s">
        <v>626</v>
      </c>
      <c r="C71" s="16"/>
      <c r="D71" s="35" t="s">
        <v>33</v>
      </c>
      <c r="E71" s="36"/>
      <c r="F71" s="22">
        <v>2475</v>
      </c>
      <c r="G71" s="23">
        <v>8.0000000000000004E-4</v>
      </c>
      <c r="H71" s="33">
        <v>4.5624999999999999E-2</v>
      </c>
      <c r="I71" s="479"/>
      <c r="J71" s="4"/>
    </row>
    <row r="72" spans="1:10" ht="12.95" customHeight="1">
      <c r="A72" s="19" t="s">
        <v>627</v>
      </c>
      <c r="B72" s="478" t="s">
        <v>628</v>
      </c>
      <c r="C72" s="16"/>
      <c r="D72" s="35" t="s">
        <v>33</v>
      </c>
      <c r="E72" s="36"/>
      <c r="F72" s="22">
        <v>2475</v>
      </c>
      <c r="G72" s="23">
        <v>8.0000000000000004E-4</v>
      </c>
      <c r="H72" s="33">
        <v>4.5624999999999999E-2</v>
      </c>
      <c r="I72" s="479"/>
      <c r="J72" s="4"/>
    </row>
    <row r="73" spans="1:10" ht="12.95" customHeight="1">
      <c r="A73" s="19" t="s">
        <v>629</v>
      </c>
      <c r="B73" s="478" t="s">
        <v>630</v>
      </c>
      <c r="C73" s="16"/>
      <c r="D73" s="35" t="s">
        <v>33</v>
      </c>
      <c r="E73" s="36"/>
      <c r="F73" s="22">
        <v>2475</v>
      </c>
      <c r="G73" s="23">
        <v>8.0000000000000004E-4</v>
      </c>
      <c r="H73" s="33">
        <v>4.5624999999999999E-2</v>
      </c>
      <c r="I73" s="479"/>
      <c r="J73" s="4"/>
    </row>
    <row r="74" spans="1:10" ht="12.95" customHeight="1">
      <c r="A74" s="19" t="s">
        <v>631</v>
      </c>
      <c r="B74" s="478" t="s">
        <v>632</v>
      </c>
      <c r="C74" s="16"/>
      <c r="D74" s="35" t="s">
        <v>33</v>
      </c>
      <c r="E74" s="36"/>
      <c r="F74" s="22">
        <v>491</v>
      </c>
      <c r="G74" s="23">
        <v>2.0000000000000001E-4</v>
      </c>
      <c r="H74" s="33">
        <v>4.6638888890000001E-2</v>
      </c>
      <c r="I74" s="479"/>
      <c r="J74" s="4"/>
    </row>
    <row r="75" spans="1:10" ht="12.95" customHeight="1">
      <c r="A75" s="19" t="s">
        <v>633</v>
      </c>
      <c r="B75" s="478" t="s">
        <v>634</v>
      </c>
      <c r="C75" s="16"/>
      <c r="D75" s="35" t="s">
        <v>33</v>
      </c>
      <c r="E75" s="36"/>
      <c r="F75" s="22">
        <v>491</v>
      </c>
      <c r="G75" s="23">
        <v>2.0000000000000001E-4</v>
      </c>
      <c r="H75" s="33">
        <v>3.3548250100000003E-2</v>
      </c>
      <c r="I75" s="479"/>
      <c r="J75" s="4"/>
    </row>
    <row r="76" spans="1:10" ht="12.95" customHeight="1">
      <c r="A76" s="19" t="s">
        <v>635</v>
      </c>
      <c r="B76" s="478" t="s">
        <v>636</v>
      </c>
      <c r="C76" s="16"/>
      <c r="D76" s="35" t="s">
        <v>33</v>
      </c>
      <c r="E76" s="36"/>
      <c r="F76" s="22">
        <v>491</v>
      </c>
      <c r="G76" s="23">
        <v>2.0000000000000001E-4</v>
      </c>
      <c r="H76" s="33">
        <v>3.3548250100000003E-2</v>
      </c>
      <c r="I76" s="479"/>
      <c r="J76" s="4"/>
    </row>
    <row r="77" spans="1:10" ht="12.95" customHeight="1">
      <c r="A77" s="19" t="s">
        <v>637</v>
      </c>
      <c r="B77" s="478" t="s">
        <v>638</v>
      </c>
      <c r="C77" s="16"/>
      <c r="D77" s="35" t="s">
        <v>33</v>
      </c>
      <c r="E77" s="36"/>
      <c r="F77" s="22">
        <v>491</v>
      </c>
      <c r="G77" s="23">
        <v>2.0000000000000001E-4</v>
      </c>
      <c r="H77" s="33">
        <v>3.7174689359999999E-2</v>
      </c>
      <c r="I77" s="479"/>
      <c r="J77" s="4"/>
    </row>
    <row r="78" spans="1:10" ht="12.95" customHeight="1">
      <c r="A78" s="19" t="s">
        <v>639</v>
      </c>
      <c r="B78" s="478" t="s">
        <v>640</v>
      </c>
      <c r="C78" s="16"/>
      <c r="D78" s="35" t="s">
        <v>33</v>
      </c>
      <c r="E78" s="36"/>
      <c r="F78" s="22">
        <v>491</v>
      </c>
      <c r="G78" s="23">
        <v>2.0000000000000001E-4</v>
      </c>
      <c r="H78" s="33">
        <v>3.7174689359999999E-2</v>
      </c>
      <c r="I78" s="479"/>
      <c r="J78" s="4"/>
    </row>
    <row r="79" spans="1:10" ht="12.95" customHeight="1">
      <c r="A79" s="19" t="s">
        <v>641</v>
      </c>
      <c r="B79" s="478" t="s">
        <v>642</v>
      </c>
      <c r="C79" s="16"/>
      <c r="D79" s="35" t="s">
        <v>33</v>
      </c>
      <c r="E79" s="36"/>
      <c r="F79" s="22">
        <v>491</v>
      </c>
      <c r="G79" s="23">
        <v>2.0000000000000001E-4</v>
      </c>
      <c r="H79" s="33">
        <v>3.7174689359999999E-2</v>
      </c>
      <c r="I79" s="479"/>
      <c r="J79" s="4"/>
    </row>
    <row r="80" spans="1:10" ht="12.95" customHeight="1">
      <c r="A80" s="19" t="s">
        <v>643</v>
      </c>
      <c r="B80" s="478" t="s">
        <v>644</v>
      </c>
      <c r="C80" s="16"/>
      <c r="D80" s="35" t="s">
        <v>33</v>
      </c>
      <c r="E80" s="36"/>
      <c r="F80" s="22">
        <v>491</v>
      </c>
      <c r="G80" s="23">
        <v>2.0000000000000001E-4</v>
      </c>
      <c r="H80" s="33">
        <v>3.3548250100000003E-2</v>
      </c>
      <c r="I80" s="479"/>
      <c r="J80" s="4"/>
    </row>
    <row r="81" spans="1:12" ht="12.95" customHeight="1">
      <c r="A81" s="19" t="s">
        <v>645</v>
      </c>
      <c r="B81" s="478" t="s">
        <v>646</v>
      </c>
      <c r="C81" s="16"/>
      <c r="D81" s="35" t="s">
        <v>33</v>
      </c>
      <c r="E81" s="36"/>
      <c r="F81" s="22">
        <v>491</v>
      </c>
      <c r="G81" s="23">
        <v>2.0000000000000001E-4</v>
      </c>
      <c r="H81" s="33">
        <v>3.6499999999999998E-2</v>
      </c>
      <c r="I81" s="479"/>
      <c r="J81" s="4"/>
    </row>
    <row r="82" spans="1:12" ht="12.95" customHeight="1">
      <c r="A82" s="19" t="s">
        <v>647</v>
      </c>
      <c r="B82" s="478" t="s">
        <v>648</v>
      </c>
      <c r="C82" s="16"/>
      <c r="D82" s="35" t="s">
        <v>33</v>
      </c>
      <c r="E82" s="36"/>
      <c r="F82" s="22">
        <v>491</v>
      </c>
      <c r="G82" s="23">
        <v>2.0000000000000001E-4</v>
      </c>
      <c r="H82" s="33">
        <v>4.6638888890000001E-2</v>
      </c>
      <c r="I82" s="479"/>
      <c r="J82" s="4"/>
    </row>
    <row r="83" spans="1:12" ht="12.95" customHeight="1">
      <c r="A83" s="19" t="s">
        <v>649</v>
      </c>
      <c r="B83" s="478" t="s">
        <v>650</v>
      </c>
      <c r="C83" s="16"/>
      <c r="D83" s="35" t="s">
        <v>33</v>
      </c>
      <c r="E83" s="36"/>
      <c r="F83" s="22">
        <v>491</v>
      </c>
      <c r="G83" s="23">
        <v>2.0000000000000001E-4</v>
      </c>
      <c r="H83" s="33">
        <v>3.6499999999999998E-2</v>
      </c>
      <c r="I83" s="479"/>
      <c r="J83" s="4"/>
    </row>
    <row r="84" spans="1:12" ht="12.95" customHeight="1">
      <c r="A84" s="19" t="s">
        <v>651</v>
      </c>
      <c r="B84" s="478" t="s">
        <v>652</v>
      </c>
      <c r="C84" s="16"/>
      <c r="D84" s="35" t="s">
        <v>34</v>
      </c>
      <c r="E84" s="36"/>
      <c r="F84" s="22">
        <v>491</v>
      </c>
      <c r="G84" s="23">
        <v>2.0000000000000001E-4</v>
      </c>
      <c r="H84" s="33">
        <v>4.6638888890000001E-2</v>
      </c>
      <c r="I84" s="479"/>
      <c r="J84" s="4"/>
    </row>
    <row r="85" spans="1:12" ht="12.95" customHeight="1">
      <c r="A85" s="19" t="s">
        <v>653</v>
      </c>
      <c r="B85" s="478" t="s">
        <v>654</v>
      </c>
      <c r="C85" s="16"/>
      <c r="D85" s="35" t="s">
        <v>34</v>
      </c>
      <c r="E85" s="36"/>
      <c r="F85" s="22">
        <v>491</v>
      </c>
      <c r="G85" s="23">
        <v>2.0000000000000001E-4</v>
      </c>
      <c r="H85" s="33">
        <v>4.7175236109999998E-2</v>
      </c>
      <c r="I85" s="479"/>
      <c r="J85" s="4"/>
    </row>
    <row r="86" spans="1:12" ht="12.95" customHeight="1">
      <c r="A86" s="19" t="s">
        <v>655</v>
      </c>
      <c r="B86" s="478" t="s">
        <v>656</v>
      </c>
      <c r="C86" s="16"/>
      <c r="D86" s="35" t="s">
        <v>657</v>
      </c>
      <c r="E86" s="36"/>
      <c r="F86" s="22">
        <v>491</v>
      </c>
      <c r="G86" s="23">
        <v>2.0000000000000001E-4</v>
      </c>
      <c r="H86" s="33">
        <v>0.04</v>
      </c>
      <c r="I86" s="479"/>
      <c r="J86" s="4"/>
    </row>
    <row r="87" spans="1:12" ht="12.95" customHeight="1">
      <c r="A87" s="19" t="s">
        <v>658</v>
      </c>
      <c r="B87" s="478" t="s">
        <v>659</v>
      </c>
      <c r="C87" s="16"/>
      <c r="D87" s="35" t="s">
        <v>33</v>
      </c>
      <c r="E87" s="36"/>
      <c r="F87" s="22">
        <v>100</v>
      </c>
      <c r="G87" s="24" t="s">
        <v>660</v>
      </c>
      <c r="H87" s="33">
        <v>5.7818926030000002E-2</v>
      </c>
      <c r="I87" s="479"/>
      <c r="J87" s="4"/>
    </row>
    <row r="88" spans="1:12" ht="12.95" customHeight="1">
      <c r="A88" s="4"/>
      <c r="B88" s="476" t="s">
        <v>27</v>
      </c>
      <c r="C88" s="16"/>
      <c r="D88" s="16"/>
      <c r="E88" s="16"/>
      <c r="F88" s="26">
        <v>13908</v>
      </c>
      <c r="G88" s="27">
        <v>5.0000000000000001E-3</v>
      </c>
      <c r="H88" s="28"/>
      <c r="I88" s="481"/>
      <c r="J88" s="4"/>
    </row>
    <row r="89" spans="1:12" ht="12.95" customHeight="1">
      <c r="A89" s="4"/>
      <c r="B89" s="480" t="s">
        <v>29</v>
      </c>
      <c r="C89" s="31"/>
      <c r="D89" s="32"/>
      <c r="E89" s="31"/>
      <c r="F89" s="26">
        <v>13908</v>
      </c>
      <c r="G89" s="27">
        <v>5.0000000000000001E-3</v>
      </c>
      <c r="H89" s="28"/>
      <c r="I89" s="481"/>
      <c r="J89" s="4"/>
    </row>
    <row r="90" spans="1:12" ht="12.95" customHeight="1">
      <c r="A90" s="4"/>
      <c r="B90" s="476" t="s">
        <v>35</v>
      </c>
      <c r="C90" s="16"/>
      <c r="D90" s="16"/>
      <c r="E90" s="16"/>
      <c r="F90" s="16"/>
      <c r="G90" s="16"/>
      <c r="H90" s="17"/>
      <c r="I90" s="477"/>
      <c r="J90" s="4"/>
    </row>
    <row r="91" spans="1:12" ht="12.95" customHeight="1">
      <c r="A91" s="19" t="s">
        <v>386</v>
      </c>
      <c r="B91" s="478" t="s">
        <v>36</v>
      </c>
      <c r="C91" s="16"/>
      <c r="D91" s="16"/>
      <c r="E91" s="21"/>
      <c r="F91" s="22">
        <v>306945</v>
      </c>
      <c r="G91" s="23">
        <v>0.1046</v>
      </c>
      <c r="H91" s="33">
        <v>6.3360395521967802E-2</v>
      </c>
      <c r="I91" s="479"/>
      <c r="J91" s="4"/>
    </row>
    <row r="92" spans="1:12" ht="12.95" customHeight="1">
      <c r="A92" s="4"/>
      <c r="B92" s="476" t="s">
        <v>27</v>
      </c>
      <c r="C92" s="16"/>
      <c r="D92" s="16"/>
      <c r="E92" s="16"/>
      <c r="F92" s="26">
        <v>306945</v>
      </c>
      <c r="G92" s="27">
        <v>0.1046</v>
      </c>
      <c r="H92" s="28"/>
      <c r="I92" s="481"/>
      <c r="J92" s="4"/>
    </row>
    <row r="93" spans="1:12" ht="12.95" customHeight="1">
      <c r="A93" s="4"/>
      <c r="B93" s="480" t="s">
        <v>29</v>
      </c>
      <c r="C93" s="31"/>
      <c r="D93" s="32"/>
      <c r="E93" s="31"/>
      <c r="F93" s="26">
        <v>306945</v>
      </c>
      <c r="G93" s="27">
        <v>0.1046</v>
      </c>
      <c r="H93" s="28"/>
      <c r="I93" s="481"/>
      <c r="J93" s="4"/>
    </row>
    <row r="94" spans="1:12" ht="12.95" customHeight="1">
      <c r="A94" s="4"/>
      <c r="B94" s="480" t="s">
        <v>37</v>
      </c>
      <c r="C94" s="16"/>
      <c r="D94" s="32"/>
      <c r="E94" s="16"/>
      <c r="F94" s="37">
        <f>476358.18+F111</f>
        <v>10971.77999999997</v>
      </c>
      <c r="G94" s="27">
        <f>16.18%+G111</f>
        <v>3.3000000000000251E-3</v>
      </c>
      <c r="H94" s="28"/>
      <c r="I94" s="481"/>
      <c r="J94" s="4"/>
    </row>
    <row r="95" spans="1:12" ht="12.95" customHeight="1" thickBot="1">
      <c r="A95" s="4"/>
      <c r="B95" s="485" t="s">
        <v>38</v>
      </c>
      <c r="C95" s="486"/>
      <c r="D95" s="486"/>
      <c r="E95" s="486"/>
      <c r="F95" s="487">
        <f>F94+F93+F89+F68+F55+F44</f>
        <v>2934483.3299999996</v>
      </c>
      <c r="G95" s="488">
        <f>G94+G93+G89+G68+G55+G44</f>
        <v>1</v>
      </c>
      <c r="H95" s="489"/>
      <c r="I95" s="490"/>
      <c r="J95" s="4"/>
      <c r="L95" s="44"/>
    </row>
    <row r="96" spans="1:12" ht="12.95" customHeight="1">
      <c r="A96" s="4"/>
      <c r="B96" s="5"/>
      <c r="C96" s="8"/>
      <c r="D96" s="8"/>
      <c r="E96" s="8"/>
      <c r="F96" s="451"/>
      <c r="G96" s="452"/>
      <c r="H96" s="453"/>
      <c r="I96" s="453"/>
      <c r="J96" s="4"/>
      <c r="L96" s="44"/>
    </row>
    <row r="97" spans="1:12" ht="12.95" customHeight="1" thickBot="1">
      <c r="A97" s="4"/>
      <c r="B97" s="454" t="s">
        <v>757</v>
      </c>
      <c r="C97" s="8"/>
      <c r="D97" s="8"/>
      <c r="E97" s="8"/>
      <c r="F97" s="451"/>
      <c r="G97" s="452"/>
      <c r="H97" s="453"/>
      <c r="I97" s="453"/>
      <c r="J97" s="4"/>
      <c r="L97" s="44"/>
    </row>
    <row r="98" spans="1:12" ht="12.95" customHeight="1">
      <c r="A98" s="4"/>
      <c r="B98" s="417" t="s">
        <v>6</v>
      </c>
      <c r="C98" s="418"/>
      <c r="D98" s="418" t="s">
        <v>372</v>
      </c>
      <c r="E98" s="419" t="s">
        <v>9</v>
      </c>
      <c r="F98" s="455" t="s">
        <v>752</v>
      </c>
      <c r="G98" s="419" t="s">
        <v>753</v>
      </c>
      <c r="H98" s="431" t="s">
        <v>754</v>
      </c>
      <c r="I98" s="453"/>
      <c r="J98" s="4"/>
      <c r="L98" s="44"/>
    </row>
    <row r="99" spans="1:12" ht="12.95" customHeight="1">
      <c r="A99" s="4"/>
      <c r="B99" s="461" t="s">
        <v>758</v>
      </c>
      <c r="C99" s="458"/>
      <c r="D99" s="458"/>
      <c r="E99" s="459"/>
      <c r="F99" s="460"/>
      <c r="G99" s="459"/>
      <c r="H99" s="462"/>
      <c r="I99" s="453"/>
      <c r="J99" s="4"/>
      <c r="L99" s="44"/>
    </row>
    <row r="100" spans="1:12" ht="12.95" customHeight="1">
      <c r="A100" s="4"/>
      <c r="B100" s="463" t="s">
        <v>681</v>
      </c>
      <c r="C100" s="373"/>
      <c r="D100" s="456" t="s">
        <v>376</v>
      </c>
      <c r="E100" s="376">
        <v>-436000000</v>
      </c>
      <c r="F100" s="377">
        <v>-357596.3</v>
      </c>
      <c r="G100" s="378">
        <v>-0.12179999999999999</v>
      </c>
      <c r="H100" s="464"/>
      <c r="I100" s="453"/>
      <c r="J100" s="4"/>
      <c r="L100" s="44"/>
    </row>
    <row r="101" spans="1:12" ht="12.95" customHeight="1">
      <c r="A101" s="4"/>
      <c r="B101" s="465" t="s">
        <v>759</v>
      </c>
      <c r="C101" s="457"/>
      <c r="D101" s="457"/>
      <c r="E101" s="457"/>
      <c r="F101" s="457"/>
      <c r="G101" s="457"/>
      <c r="H101" s="464"/>
      <c r="I101" s="453"/>
      <c r="J101" s="4"/>
      <c r="L101" s="44"/>
    </row>
    <row r="102" spans="1:12" ht="12.95" customHeight="1">
      <c r="A102" s="4"/>
      <c r="B102" s="463" t="s">
        <v>616</v>
      </c>
      <c r="C102" s="372"/>
      <c r="D102" s="456" t="s">
        <v>376</v>
      </c>
      <c r="E102" s="376">
        <v>-1312250</v>
      </c>
      <c r="F102" s="377">
        <v>-31133.13</v>
      </c>
      <c r="G102" s="378">
        <v>-1.06E-2</v>
      </c>
      <c r="H102" s="464"/>
      <c r="I102" s="453"/>
      <c r="J102" s="4"/>
      <c r="L102" s="44"/>
    </row>
    <row r="103" spans="1:12" ht="12.95" customHeight="1">
      <c r="A103" s="4"/>
      <c r="B103" s="463" t="s">
        <v>615</v>
      </c>
      <c r="C103" s="372"/>
      <c r="D103" s="456" t="s">
        <v>376</v>
      </c>
      <c r="E103" s="376">
        <v>-474250</v>
      </c>
      <c r="F103" s="377">
        <v>-28138.2</v>
      </c>
      <c r="G103" s="378">
        <v>-9.5999999999999992E-3</v>
      </c>
      <c r="H103" s="464"/>
      <c r="I103" s="453"/>
      <c r="J103" s="4"/>
      <c r="L103" s="44"/>
    </row>
    <row r="104" spans="1:12" ht="12.95" customHeight="1">
      <c r="A104" s="4"/>
      <c r="B104" s="463" t="s">
        <v>363</v>
      </c>
      <c r="C104" s="372"/>
      <c r="D104" s="456" t="s">
        <v>376</v>
      </c>
      <c r="E104" s="376">
        <v>-967200</v>
      </c>
      <c r="F104" s="377">
        <v>-16842.82</v>
      </c>
      <c r="G104" s="378">
        <v>-5.7000000000000002E-3</v>
      </c>
      <c r="H104" s="464"/>
      <c r="I104" s="453"/>
      <c r="J104" s="4"/>
      <c r="L104" s="44"/>
    </row>
    <row r="105" spans="1:12" ht="12.95" customHeight="1">
      <c r="A105" s="4"/>
      <c r="B105" s="463" t="s">
        <v>614</v>
      </c>
      <c r="C105" s="372"/>
      <c r="D105" s="456" t="s">
        <v>376</v>
      </c>
      <c r="E105" s="376">
        <v>-177000</v>
      </c>
      <c r="F105" s="377">
        <v>-15834.77</v>
      </c>
      <c r="G105" s="378">
        <v>-5.4000000000000003E-3</v>
      </c>
      <c r="H105" s="464"/>
      <c r="I105" s="453"/>
      <c r="J105" s="4"/>
      <c r="L105" s="44"/>
    </row>
    <row r="106" spans="1:12" ht="12.95" customHeight="1">
      <c r="A106" s="4"/>
      <c r="B106" s="463" t="s">
        <v>613</v>
      </c>
      <c r="C106" s="372"/>
      <c r="D106" s="456" t="s">
        <v>376</v>
      </c>
      <c r="E106" s="376">
        <v>-1135800</v>
      </c>
      <c r="F106" s="377">
        <v>-4579.55</v>
      </c>
      <c r="G106" s="378">
        <v>-1.6000000000000001E-3</v>
      </c>
      <c r="H106" s="464"/>
      <c r="I106" s="453"/>
      <c r="J106" s="4"/>
      <c r="L106" s="44"/>
    </row>
    <row r="107" spans="1:12" ht="12.95" customHeight="1">
      <c r="A107" s="4"/>
      <c r="B107" s="463" t="s">
        <v>612</v>
      </c>
      <c r="C107" s="372"/>
      <c r="D107" s="456" t="s">
        <v>376</v>
      </c>
      <c r="E107" s="376">
        <v>-407700</v>
      </c>
      <c r="F107" s="377">
        <v>-4454.33</v>
      </c>
      <c r="G107" s="378">
        <v>-1.5E-3</v>
      </c>
      <c r="H107" s="464"/>
      <c r="I107" s="453"/>
      <c r="J107" s="4"/>
      <c r="L107" s="44"/>
    </row>
    <row r="108" spans="1:12" ht="12.95" customHeight="1">
      <c r="A108" s="4"/>
      <c r="B108" s="463" t="s">
        <v>611</v>
      </c>
      <c r="C108" s="372"/>
      <c r="D108" s="456" t="s">
        <v>376</v>
      </c>
      <c r="E108" s="376">
        <v>-315600</v>
      </c>
      <c r="F108" s="377">
        <v>-3224.01</v>
      </c>
      <c r="G108" s="378">
        <v>-1.1000000000000001E-3</v>
      </c>
      <c r="H108" s="464"/>
      <c r="I108" s="453"/>
      <c r="J108" s="4"/>
      <c r="L108" s="44"/>
    </row>
    <row r="109" spans="1:12" ht="12.95" customHeight="1">
      <c r="A109" s="4"/>
      <c r="B109" s="463" t="s">
        <v>610</v>
      </c>
      <c r="C109" s="372"/>
      <c r="D109" s="456" t="s">
        <v>376</v>
      </c>
      <c r="E109" s="376">
        <v>-117000</v>
      </c>
      <c r="F109" s="377">
        <v>-3037.44</v>
      </c>
      <c r="G109" s="378">
        <v>-1E-3</v>
      </c>
      <c r="H109" s="464"/>
      <c r="I109" s="453"/>
      <c r="J109" s="4"/>
      <c r="L109" s="44"/>
    </row>
    <row r="110" spans="1:12" ht="12.95" customHeight="1">
      <c r="A110" s="4"/>
      <c r="B110" s="463" t="s">
        <v>609</v>
      </c>
      <c r="C110" s="373"/>
      <c r="D110" s="456" t="s">
        <v>376</v>
      </c>
      <c r="E110" s="376">
        <v>-93500</v>
      </c>
      <c r="F110" s="377">
        <v>-545.85</v>
      </c>
      <c r="G110" s="378">
        <v>-2.0000000000000001E-4</v>
      </c>
      <c r="H110" s="464"/>
      <c r="I110" s="453"/>
      <c r="J110" s="4"/>
      <c r="L110" s="44"/>
    </row>
    <row r="111" spans="1:12" ht="12.95" customHeight="1" thickBot="1">
      <c r="A111" s="4"/>
      <c r="B111" s="466" t="s">
        <v>760</v>
      </c>
      <c r="C111" s="467"/>
      <c r="D111" s="467"/>
      <c r="E111" s="468"/>
      <c r="F111" s="469">
        <f>SUM(F100:F110)</f>
        <v>-465386.4</v>
      </c>
      <c r="G111" s="470">
        <f>SUM(G100:G110)</f>
        <v>-0.15849999999999997</v>
      </c>
      <c r="H111" s="471"/>
      <c r="I111" s="4"/>
      <c r="J111" s="4"/>
    </row>
    <row r="112" spans="1:12" ht="12.95" customHeight="1" thickBot="1">
      <c r="A112" s="4"/>
      <c r="B112" s="5" t="s">
        <v>39</v>
      </c>
      <c r="C112" s="4"/>
      <c r="D112" s="4"/>
      <c r="E112" s="4"/>
      <c r="F112" s="332"/>
      <c r="G112" s="4"/>
      <c r="H112" s="4"/>
      <c r="I112" s="4"/>
      <c r="J112" s="4"/>
    </row>
    <row r="113" spans="1:10" ht="12.95" customHeight="1">
      <c r="A113" s="4"/>
      <c r="B113" s="491" t="s">
        <v>661</v>
      </c>
      <c r="C113" s="492"/>
      <c r="D113" s="492"/>
      <c r="E113" s="492"/>
      <c r="F113" s="492"/>
      <c r="G113" s="492"/>
      <c r="H113" s="493"/>
      <c r="I113" s="4"/>
      <c r="J113" s="4"/>
    </row>
    <row r="114" spans="1:10" ht="12.95" customHeight="1">
      <c r="A114" s="4"/>
      <c r="B114" s="494" t="s">
        <v>492</v>
      </c>
      <c r="C114" s="4"/>
      <c r="D114" s="4"/>
      <c r="E114" s="4"/>
      <c r="F114" s="4"/>
      <c r="G114" s="4"/>
      <c r="H114" s="495"/>
      <c r="I114" s="4"/>
      <c r="J114" s="4"/>
    </row>
    <row r="115" spans="1:10" ht="12.95" customHeight="1" thickBot="1">
      <c r="A115" s="4"/>
      <c r="B115" s="642" t="s">
        <v>493</v>
      </c>
      <c r="C115" s="643"/>
      <c r="D115" s="643"/>
      <c r="E115" s="496"/>
      <c r="F115" s="496"/>
      <c r="G115" s="496"/>
      <c r="H115" s="497"/>
      <c r="I115" s="4"/>
      <c r="J115" s="4"/>
    </row>
    <row r="116" spans="1:10" ht="12.95" customHeight="1" thickBot="1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>
      <c r="B117" s="45" t="s">
        <v>682</v>
      </c>
      <c r="C117" s="46"/>
      <c r="D117" s="46"/>
      <c r="E117" s="47"/>
      <c r="F117" s="48"/>
      <c r="G117" s="48"/>
      <c r="H117" s="49"/>
    </row>
    <row r="118" spans="1:10">
      <c r="B118" s="644" t="s">
        <v>683</v>
      </c>
      <c r="C118" s="645"/>
      <c r="D118" s="645"/>
      <c r="E118" s="645"/>
      <c r="F118" s="645"/>
      <c r="G118" s="645"/>
      <c r="H118" s="50"/>
    </row>
    <row r="119" spans="1:10">
      <c r="B119" s="51" t="s">
        <v>769</v>
      </c>
      <c r="C119" s="52"/>
      <c r="D119" s="52"/>
      <c r="E119" s="52"/>
      <c r="F119" s="52"/>
      <c r="G119" s="53"/>
      <c r="H119" s="54"/>
    </row>
    <row r="120" spans="1:10">
      <c r="B120" s="51" t="s">
        <v>684</v>
      </c>
      <c r="C120" s="52"/>
      <c r="D120" s="52"/>
      <c r="E120" s="52"/>
      <c r="F120" s="52"/>
      <c r="G120" s="53"/>
      <c r="H120" s="54"/>
    </row>
    <row r="121" spans="1:10" ht="15.75" thickBot="1">
      <c r="B121" s="55"/>
      <c r="C121" s="56"/>
      <c r="D121" s="56"/>
      <c r="E121" s="57"/>
      <c r="F121" s="58"/>
      <c r="G121" s="58"/>
      <c r="H121" s="59"/>
    </row>
    <row r="122" spans="1:10" ht="15.75" thickBot="1">
      <c r="B122" s="51"/>
      <c r="C122" s="52"/>
      <c r="D122" s="52"/>
      <c r="E122" s="60"/>
      <c r="F122" s="53"/>
      <c r="G122" s="53"/>
      <c r="H122" s="54"/>
    </row>
    <row r="123" spans="1:10">
      <c r="B123" s="45" t="s">
        <v>278</v>
      </c>
      <c r="C123" s="46"/>
      <c r="D123" s="46"/>
      <c r="E123" s="46"/>
      <c r="F123" s="46"/>
      <c r="G123" s="48"/>
      <c r="H123" s="49"/>
    </row>
    <row r="124" spans="1:10">
      <c r="B124" s="61" t="s">
        <v>279</v>
      </c>
      <c r="C124" s="62"/>
      <c r="D124" s="63"/>
      <c r="E124" s="63"/>
      <c r="F124" s="62"/>
      <c r="G124" s="53"/>
      <c r="H124" s="54"/>
    </row>
    <row r="125" spans="1:10" ht="40.5">
      <c r="B125" s="646" t="s">
        <v>280</v>
      </c>
      <c r="C125" s="647" t="s">
        <v>281</v>
      </c>
      <c r="D125" s="64" t="s">
        <v>282</v>
      </c>
      <c r="E125" s="64" t="s">
        <v>282</v>
      </c>
      <c r="F125" s="64" t="s">
        <v>283</v>
      </c>
      <c r="G125" s="53"/>
      <c r="H125" s="54"/>
    </row>
    <row r="126" spans="1:10">
      <c r="B126" s="646"/>
      <c r="C126" s="647"/>
      <c r="D126" s="64" t="s">
        <v>284</v>
      </c>
      <c r="E126" s="64" t="s">
        <v>285</v>
      </c>
      <c r="F126" s="64" t="s">
        <v>284</v>
      </c>
      <c r="G126" s="53"/>
      <c r="H126" s="54"/>
    </row>
    <row r="127" spans="1:10">
      <c r="B127" s="65" t="s">
        <v>51</v>
      </c>
      <c r="C127" s="66" t="s">
        <v>51</v>
      </c>
      <c r="D127" s="66" t="s">
        <v>51</v>
      </c>
      <c r="E127" s="66" t="s">
        <v>51</v>
      </c>
      <c r="F127" s="66" t="s">
        <v>51</v>
      </c>
      <c r="G127" s="53"/>
      <c r="H127" s="54"/>
    </row>
    <row r="128" spans="1:10" ht="15.75">
      <c r="B128" s="67" t="s">
        <v>286</v>
      </c>
      <c r="C128" s="68"/>
      <c r="D128" s="68"/>
      <c r="E128" s="68"/>
      <c r="F128" s="68"/>
      <c r="G128" s="53"/>
      <c r="H128" s="54"/>
    </row>
    <row r="129" spans="2:10" ht="15.75">
      <c r="B129" s="69"/>
      <c r="C129" s="52"/>
      <c r="D129" s="52"/>
      <c r="E129" s="52"/>
      <c r="F129" s="52"/>
      <c r="G129" s="53"/>
      <c r="H129" s="54"/>
    </row>
    <row r="130" spans="2:10" ht="15.75">
      <c r="B130" s="69" t="s">
        <v>685</v>
      </c>
      <c r="C130" s="52"/>
      <c r="D130" s="52"/>
      <c r="E130" s="52"/>
      <c r="F130" s="52"/>
      <c r="G130" s="53"/>
      <c r="H130" s="54"/>
    </row>
    <row r="131" spans="2:10">
      <c r="B131" s="51"/>
      <c r="C131" s="52"/>
      <c r="D131" s="52"/>
      <c r="E131" s="52"/>
      <c r="F131" s="52"/>
      <c r="G131" s="53"/>
      <c r="H131" s="54"/>
    </row>
    <row r="132" spans="2:10" ht="15.75">
      <c r="B132" s="69" t="s">
        <v>686</v>
      </c>
      <c r="C132" s="52"/>
      <c r="D132" s="52"/>
      <c r="E132" s="52"/>
      <c r="F132" s="52"/>
      <c r="G132" s="53"/>
      <c r="H132" s="54"/>
    </row>
    <row r="133" spans="2:10">
      <c r="B133" s="70" t="s">
        <v>687</v>
      </c>
      <c r="C133" s="340" t="s">
        <v>504</v>
      </c>
      <c r="D133" s="71" t="s">
        <v>707</v>
      </c>
      <c r="E133" s="52"/>
      <c r="F133" s="72"/>
      <c r="G133" s="53"/>
      <c r="H133" s="54"/>
    </row>
    <row r="134" spans="2:10">
      <c r="B134" s="70" t="s">
        <v>289</v>
      </c>
      <c r="C134" s="341">
        <v>51.032800000000002</v>
      </c>
      <c r="D134" s="73">
        <v>51.969000000000001</v>
      </c>
      <c r="E134" s="52"/>
      <c r="F134" s="52"/>
      <c r="G134" s="53"/>
      <c r="H134" s="54"/>
    </row>
    <row r="135" spans="2:10">
      <c r="B135" s="70" t="s">
        <v>294</v>
      </c>
      <c r="C135" s="341">
        <v>47.710700000000003</v>
      </c>
      <c r="D135" s="73">
        <v>48.549100000000003</v>
      </c>
      <c r="E135" s="52"/>
      <c r="F135" s="52"/>
      <c r="G135" s="53"/>
      <c r="H135" s="54"/>
    </row>
    <row r="136" spans="2:10">
      <c r="B136" s="51"/>
      <c r="C136" s="52"/>
      <c r="D136" s="52"/>
      <c r="E136" s="52"/>
      <c r="F136" s="52"/>
      <c r="G136" s="53"/>
      <c r="H136" s="54"/>
    </row>
    <row r="137" spans="2:10" ht="15.75">
      <c r="B137" s="69" t="s">
        <v>708</v>
      </c>
      <c r="C137" s="74"/>
      <c r="D137" s="74"/>
      <c r="E137" s="74"/>
      <c r="F137" s="52"/>
      <c r="G137" s="53"/>
      <c r="H137" s="54"/>
    </row>
    <row r="138" spans="2:10" ht="15.75">
      <c r="B138" s="69"/>
      <c r="C138" s="74"/>
      <c r="D138" s="74"/>
      <c r="E138" s="74"/>
      <c r="F138" s="52"/>
      <c r="G138" s="53"/>
      <c r="H138" s="54"/>
    </row>
    <row r="139" spans="2:10" ht="15.75">
      <c r="B139" s="69" t="s">
        <v>709</v>
      </c>
      <c r="C139" s="74"/>
      <c r="D139" s="74"/>
      <c r="E139" s="74"/>
      <c r="F139" s="52"/>
      <c r="G139" s="53"/>
      <c r="H139" s="54"/>
    </row>
    <row r="140" spans="2:10" ht="15.75">
      <c r="B140" s="69"/>
      <c r="C140" s="74"/>
      <c r="D140" s="74"/>
      <c r="E140" s="74"/>
      <c r="F140" s="52"/>
      <c r="G140" s="60"/>
      <c r="H140" s="75"/>
    </row>
    <row r="141" spans="2:10" ht="15.75">
      <c r="B141" s="69" t="s">
        <v>737</v>
      </c>
      <c r="C141" s="304"/>
      <c r="D141" s="74"/>
      <c r="E141" s="76"/>
      <c r="F141" s="77"/>
      <c r="G141" s="53"/>
      <c r="H141" s="54"/>
      <c r="J141" s="78"/>
    </row>
    <row r="142" spans="2:10" ht="15.75">
      <c r="B142" s="79" t="s">
        <v>318</v>
      </c>
      <c r="C142" s="74"/>
      <c r="D142" s="74"/>
      <c r="E142" s="80"/>
      <c r="F142" s="52"/>
      <c r="G142" s="53"/>
      <c r="H142" s="54"/>
    </row>
    <row r="143" spans="2:10" ht="15.75">
      <c r="B143" s="81"/>
      <c r="C143" s="74"/>
      <c r="D143" s="74"/>
      <c r="E143" s="74"/>
      <c r="F143" s="82"/>
      <c r="G143" s="53"/>
      <c r="H143" s="54"/>
    </row>
    <row r="144" spans="2:10" ht="15.75">
      <c r="B144" s="333" t="s">
        <v>725</v>
      </c>
      <c r="C144" s="74"/>
      <c r="D144" s="74"/>
      <c r="E144" s="80"/>
      <c r="F144" s="83"/>
      <c r="G144" s="53"/>
      <c r="H144" s="54"/>
    </row>
    <row r="145" spans="2:8" ht="19.5">
      <c r="B145" s="69"/>
      <c r="C145" s="74"/>
      <c r="D145" s="74"/>
      <c r="E145" s="74"/>
      <c r="F145" s="84"/>
      <c r="G145" s="53"/>
      <c r="H145" s="54"/>
    </row>
    <row r="146" spans="2:8" s="351" customFormat="1" ht="15.75">
      <c r="B146" s="352" t="s">
        <v>736</v>
      </c>
      <c r="C146" s="347"/>
      <c r="D146" s="361"/>
      <c r="E146" s="362"/>
      <c r="F146" s="362"/>
      <c r="G146" s="363"/>
      <c r="H146" s="364"/>
    </row>
    <row r="147" spans="2:8" ht="19.5">
      <c r="B147" s="69"/>
      <c r="C147" s="74"/>
      <c r="D147" s="74"/>
      <c r="E147" s="74"/>
      <c r="F147" s="84"/>
      <c r="G147" s="53"/>
      <c r="H147" s="54"/>
    </row>
    <row r="148" spans="2:8" s="351" customFormat="1" ht="15.75">
      <c r="B148" s="352" t="s">
        <v>740</v>
      </c>
      <c r="C148" s="347"/>
      <c r="D148" s="347"/>
      <c r="E148" s="365"/>
      <c r="F148"/>
      <c r="G148" s="363"/>
      <c r="H148" s="364"/>
    </row>
    <row r="149" spans="2:8" ht="15.75">
      <c r="B149" s="69"/>
      <c r="C149" s="80"/>
      <c r="D149" s="74"/>
      <c r="E149" s="87"/>
      <c r="F149" s="53"/>
      <c r="G149" s="53"/>
      <c r="H149" s="54"/>
    </row>
    <row r="150" spans="2:8" ht="15.75">
      <c r="B150" s="88" t="s">
        <v>728</v>
      </c>
      <c r="C150" s="74"/>
      <c r="D150" s="74"/>
      <c r="E150" s="74"/>
      <c r="F150" s="52"/>
      <c r="G150" s="53"/>
      <c r="H150" s="54"/>
    </row>
    <row r="151" spans="2:8" ht="15.75">
      <c r="B151" s="88"/>
      <c r="C151" s="74"/>
      <c r="D151" s="74"/>
      <c r="E151" s="89"/>
      <c r="F151" s="89"/>
      <c r="G151" s="53"/>
      <c r="H151" s="54"/>
    </row>
    <row r="152" spans="2:8" ht="15.75">
      <c r="B152" s="88" t="s">
        <v>727</v>
      </c>
      <c r="C152" s="74"/>
      <c r="D152" s="74"/>
      <c r="E152" s="89"/>
      <c r="F152" s="89"/>
      <c r="G152" s="53"/>
      <c r="H152" s="54"/>
    </row>
    <row r="153" spans="2:8" ht="15.75">
      <c r="B153" s="69"/>
      <c r="C153" s="74"/>
      <c r="D153" s="74"/>
      <c r="E153" s="74"/>
      <c r="F153" s="89"/>
      <c r="G153" s="53"/>
      <c r="H153" s="54"/>
    </row>
    <row r="154" spans="2:8" ht="15.75">
      <c r="B154" s="69" t="s">
        <v>710</v>
      </c>
      <c r="C154" s="74"/>
      <c r="D154" s="74"/>
      <c r="E154" s="74"/>
      <c r="F154" s="52"/>
      <c r="G154" s="53"/>
      <c r="H154" s="54"/>
    </row>
    <row r="155" spans="2:8" ht="15.75">
      <c r="B155" s="79"/>
      <c r="C155" s="90"/>
      <c r="D155" s="90"/>
      <c r="E155" s="90"/>
      <c r="F155" s="91"/>
      <c r="G155" s="53"/>
      <c r="H155" s="54"/>
    </row>
    <row r="156" spans="2:8" ht="15.75">
      <c r="B156" s="79" t="s">
        <v>688</v>
      </c>
      <c r="C156" s="90"/>
      <c r="D156" s="90"/>
      <c r="E156" s="90"/>
      <c r="F156" s="91"/>
      <c r="G156" s="53"/>
      <c r="H156" s="54"/>
    </row>
    <row r="157" spans="2:8" ht="16.5" thickBot="1">
      <c r="B157" s="79"/>
      <c r="C157" s="90"/>
      <c r="D157" s="90"/>
      <c r="E157" s="90"/>
      <c r="F157" s="91"/>
      <c r="G157" s="53"/>
      <c r="H157" s="54"/>
    </row>
    <row r="158" spans="2:8" ht="15.75">
      <c r="B158" s="92" t="s">
        <v>689</v>
      </c>
      <c r="C158" s="93"/>
      <c r="D158" s="93"/>
      <c r="E158" s="93"/>
      <c r="F158" s="94"/>
      <c r="G158" s="48"/>
      <c r="H158" s="49"/>
    </row>
    <row r="159" spans="2:8" ht="15.75">
      <c r="B159" s="79"/>
      <c r="C159" s="90"/>
      <c r="D159" s="90"/>
      <c r="E159" s="90"/>
      <c r="F159" s="91"/>
      <c r="G159" s="91"/>
      <c r="H159" s="54"/>
    </row>
    <row r="160" spans="2:8" ht="63">
      <c r="B160" s="366" t="s">
        <v>335</v>
      </c>
      <c r="C160" s="2" t="s">
        <v>371</v>
      </c>
      <c r="D160" s="2" t="s">
        <v>372</v>
      </c>
      <c r="E160" s="2" t="s">
        <v>373</v>
      </c>
      <c r="F160" s="2" t="s">
        <v>374</v>
      </c>
      <c r="G160" s="95" t="s">
        <v>375</v>
      </c>
      <c r="H160" s="54"/>
    </row>
    <row r="161" spans="2:11" ht="15.75">
      <c r="B161" s="96" t="s">
        <v>690</v>
      </c>
      <c r="C161" s="3"/>
      <c r="D161" s="97"/>
      <c r="E161" s="98"/>
      <c r="F161" s="98"/>
      <c r="G161" s="99"/>
      <c r="H161" s="54"/>
    </row>
    <row r="162" spans="2:11" ht="15.75">
      <c r="B162" s="100" t="s">
        <v>553</v>
      </c>
      <c r="C162" s="3">
        <v>44985</v>
      </c>
      <c r="D162" s="97" t="s">
        <v>376</v>
      </c>
      <c r="E162" s="98">
        <v>5899.4729858513447</v>
      </c>
      <c r="F162" s="98">
        <v>5933.2</v>
      </c>
      <c r="G162" s="648">
        <v>21134.317576000001</v>
      </c>
      <c r="H162" s="54"/>
    </row>
    <row r="163" spans="2:11" ht="15.75">
      <c r="B163" s="100" t="s">
        <v>577</v>
      </c>
      <c r="C163" s="3">
        <v>44985</v>
      </c>
      <c r="D163" s="97" t="s">
        <v>376</v>
      </c>
      <c r="E163" s="98">
        <v>497.80871996830427</v>
      </c>
      <c r="F163" s="98">
        <v>403.2</v>
      </c>
      <c r="G163" s="649"/>
      <c r="H163" s="54"/>
    </row>
    <row r="164" spans="2:11" ht="15.75">
      <c r="B164" s="100" t="s">
        <v>589</v>
      </c>
      <c r="C164" s="3">
        <v>44985</v>
      </c>
      <c r="D164" s="97" t="s">
        <v>376</v>
      </c>
      <c r="E164" s="98">
        <v>591.94236000000001</v>
      </c>
      <c r="F164" s="98">
        <v>583.79999999999995</v>
      </c>
      <c r="G164" s="649"/>
      <c r="H164" s="54"/>
    </row>
    <row r="165" spans="2:11" ht="15.75">
      <c r="B165" s="100" t="s">
        <v>587</v>
      </c>
      <c r="C165" s="3">
        <v>44985</v>
      </c>
      <c r="D165" s="97" t="s">
        <v>376</v>
      </c>
      <c r="E165" s="98">
        <v>2607.3638107692309</v>
      </c>
      <c r="F165" s="98">
        <v>2596.1</v>
      </c>
      <c r="G165" s="649"/>
      <c r="H165" s="54"/>
    </row>
    <row r="166" spans="2:11" ht="15.75">
      <c r="B166" s="100" t="s">
        <v>580</v>
      </c>
      <c r="C166" s="3">
        <v>44985</v>
      </c>
      <c r="D166" s="97" t="s">
        <v>376</v>
      </c>
      <c r="E166" s="98">
        <v>1208.4095639195486</v>
      </c>
      <c r="F166" s="98">
        <v>1092.55</v>
      </c>
      <c r="G166" s="649"/>
      <c r="H166" s="54"/>
    </row>
    <row r="167" spans="2:11" ht="15.75">
      <c r="B167" s="100" t="s">
        <v>359</v>
      </c>
      <c r="C167" s="3">
        <v>44985</v>
      </c>
      <c r="D167" s="97" t="s">
        <v>376</v>
      </c>
      <c r="E167" s="98">
        <v>1780.2202393713812</v>
      </c>
      <c r="F167" s="98">
        <v>1741.4</v>
      </c>
      <c r="G167" s="649"/>
      <c r="H167" s="54"/>
    </row>
    <row r="168" spans="2:11" ht="15.75">
      <c r="B168" s="100" t="s">
        <v>569</v>
      </c>
      <c r="C168" s="3">
        <v>44985</v>
      </c>
      <c r="D168" s="97" t="s">
        <v>376</v>
      </c>
      <c r="E168" s="98">
        <v>8605.1291068361588</v>
      </c>
      <c r="F168" s="98">
        <v>8946.2000000000007</v>
      </c>
      <c r="G168" s="649"/>
      <c r="H168" s="54"/>
    </row>
    <row r="169" spans="2:11" ht="15.75">
      <c r="B169" s="100" t="s">
        <v>547</v>
      </c>
      <c r="C169" s="3">
        <v>44985</v>
      </c>
      <c r="D169" s="97" t="s">
        <v>376</v>
      </c>
      <c r="E169" s="98">
        <v>2459.5953831586967</v>
      </c>
      <c r="F169" s="98">
        <v>2372.5</v>
      </c>
      <c r="G169" s="649"/>
      <c r="H169" s="54"/>
    </row>
    <row r="170" spans="2:11" ht="15.75">
      <c r="B170" s="100" t="s">
        <v>585</v>
      </c>
      <c r="C170" s="3">
        <v>44985</v>
      </c>
      <c r="D170" s="97" t="s">
        <v>376</v>
      </c>
      <c r="E170" s="98">
        <v>1067.1081494296577</v>
      </c>
      <c r="F170" s="98">
        <v>1021.55</v>
      </c>
      <c r="G170" s="650"/>
      <c r="H170" s="54"/>
    </row>
    <row r="171" spans="2:11" ht="15.75">
      <c r="B171" s="100"/>
      <c r="C171" s="3"/>
      <c r="D171" s="97"/>
      <c r="E171" s="98"/>
      <c r="F171" s="98"/>
      <c r="G171" s="99"/>
      <c r="H171" s="54"/>
    </row>
    <row r="172" spans="2:11" ht="15.75">
      <c r="B172" s="96" t="s">
        <v>691</v>
      </c>
      <c r="C172" s="3"/>
      <c r="D172" s="97"/>
      <c r="E172" s="98"/>
      <c r="F172" s="98"/>
      <c r="G172" s="99"/>
      <c r="H172" s="54"/>
    </row>
    <row r="173" spans="2:11" ht="15.75">
      <c r="B173" s="100" t="s">
        <v>726</v>
      </c>
      <c r="C173" s="3">
        <v>44985</v>
      </c>
      <c r="D173" s="97" t="s">
        <v>376</v>
      </c>
      <c r="E173" s="101">
        <v>81.725188073394492</v>
      </c>
      <c r="F173" s="101">
        <v>82.017499999999998</v>
      </c>
      <c r="G173" s="326">
        <v>10277.4247</v>
      </c>
      <c r="H173" s="54"/>
      <c r="I173" s="78"/>
    </row>
    <row r="174" spans="2:11" ht="15.75">
      <c r="B174" s="651" t="s">
        <v>723</v>
      </c>
      <c r="C174" s="640"/>
      <c r="D174" s="640"/>
      <c r="E174" s="640"/>
      <c r="F174" s="640"/>
      <c r="G174" s="652"/>
      <c r="H174" s="54"/>
      <c r="J174" s="106"/>
    </row>
    <row r="175" spans="2:11" ht="30" customHeight="1">
      <c r="B175" s="633" t="s">
        <v>724</v>
      </c>
      <c r="C175" s="634"/>
      <c r="D175" s="634"/>
      <c r="E175" s="634"/>
      <c r="F175" s="634"/>
      <c r="G175" s="635"/>
      <c r="H175" s="54"/>
      <c r="J175" s="102"/>
    </row>
    <row r="176" spans="2:11" ht="15.75">
      <c r="B176" s="103"/>
      <c r="C176" s="104"/>
      <c r="D176" s="104"/>
      <c r="E176" s="105"/>
      <c r="F176" s="105"/>
      <c r="G176" s="105"/>
      <c r="H176" s="54"/>
      <c r="J176" s="78"/>
      <c r="K176" s="106"/>
    </row>
    <row r="177" spans="2:10" ht="15.75">
      <c r="B177" s="330" t="s">
        <v>722</v>
      </c>
      <c r="C177" s="104"/>
      <c r="D177" s="108"/>
      <c r="E177" s="105"/>
      <c r="F177" s="105"/>
      <c r="G177" s="105"/>
      <c r="H177" s="54"/>
    </row>
    <row r="178" spans="2:10" ht="15.75">
      <c r="B178" s="100" t="s">
        <v>692</v>
      </c>
      <c r="C178" s="109"/>
      <c r="D178" s="109"/>
      <c r="E178" s="109" t="s">
        <v>693</v>
      </c>
      <c r="F178" s="105"/>
      <c r="G178" s="105"/>
      <c r="H178" s="54"/>
    </row>
    <row r="179" spans="2:10" ht="15.75">
      <c r="B179" s="100" t="s">
        <v>694</v>
      </c>
      <c r="C179" s="109"/>
      <c r="D179" s="109"/>
      <c r="E179" s="110">
        <v>450504</v>
      </c>
      <c r="F179" s="111"/>
      <c r="G179" s="111"/>
      <c r="H179" s="54"/>
    </row>
    <row r="180" spans="2:10" ht="15.75">
      <c r="B180" s="100" t="s">
        <v>695</v>
      </c>
      <c r="C180" s="109"/>
      <c r="D180" s="109"/>
      <c r="E180" s="110">
        <f>E179-E181</f>
        <v>450504</v>
      </c>
      <c r="F180" s="111"/>
      <c r="G180" s="111"/>
      <c r="H180" s="54"/>
    </row>
    <row r="181" spans="2:10" ht="15.75">
      <c r="B181" s="100" t="s">
        <v>696</v>
      </c>
      <c r="C181" s="109"/>
      <c r="D181" s="109"/>
      <c r="E181" s="110">
        <v>0</v>
      </c>
      <c r="F181" s="111"/>
      <c r="G181" s="111"/>
      <c r="H181" s="54"/>
    </row>
    <row r="182" spans="2:10" ht="15.75">
      <c r="B182" s="100" t="s">
        <v>697</v>
      </c>
      <c r="C182" s="109"/>
      <c r="D182" s="109"/>
      <c r="E182" s="110" t="s">
        <v>693</v>
      </c>
      <c r="F182" s="111"/>
      <c r="G182" s="111"/>
      <c r="H182" s="54"/>
    </row>
    <row r="183" spans="2:10" ht="15.75">
      <c r="B183" s="100" t="s">
        <v>698</v>
      </c>
      <c r="C183" s="109"/>
      <c r="D183" s="109"/>
      <c r="E183" s="110">
        <v>45714033512.43</v>
      </c>
      <c r="F183" s="111"/>
      <c r="G183" s="111"/>
      <c r="H183" s="54"/>
    </row>
    <row r="184" spans="2:10" ht="15.75">
      <c r="B184" s="100" t="s">
        <v>699</v>
      </c>
      <c r="C184" s="109"/>
      <c r="D184" s="109"/>
      <c r="E184" s="110">
        <v>0</v>
      </c>
      <c r="F184" s="111"/>
      <c r="G184" s="111"/>
      <c r="H184" s="54"/>
      <c r="J184" s="112"/>
    </row>
    <row r="185" spans="2:10" ht="15.75">
      <c r="B185" s="100" t="s">
        <v>700</v>
      </c>
      <c r="C185" s="109"/>
      <c r="D185" s="109"/>
      <c r="E185" s="110">
        <v>46757005673.150002</v>
      </c>
      <c r="F185" s="111"/>
      <c r="G185" s="113"/>
      <c r="H185" s="54"/>
      <c r="J185" s="114"/>
    </row>
    <row r="186" spans="2:10" ht="15.75">
      <c r="B186" s="100" t="s">
        <v>701</v>
      </c>
      <c r="C186" s="109"/>
      <c r="D186" s="109"/>
      <c r="E186" s="110">
        <v>1042972160.7199998</v>
      </c>
      <c r="F186" s="111"/>
      <c r="G186" s="115"/>
      <c r="H186" s="54"/>
      <c r="J186" s="114"/>
    </row>
    <row r="187" spans="2:10" ht="15.75">
      <c r="B187" s="116" t="s">
        <v>702</v>
      </c>
      <c r="C187" s="117"/>
      <c r="D187" s="117"/>
      <c r="E187" s="118"/>
      <c r="F187" s="111"/>
      <c r="G187" s="111"/>
      <c r="H187" s="54"/>
    </row>
    <row r="188" spans="2:10" ht="15.75">
      <c r="B188" s="119"/>
      <c r="C188" s="105"/>
      <c r="D188" s="105"/>
      <c r="E188" s="118"/>
      <c r="F188" s="118"/>
      <c r="G188" s="111"/>
      <c r="H188" s="54"/>
    </row>
    <row r="189" spans="2:10" ht="15.75">
      <c r="B189" s="107" t="s">
        <v>711</v>
      </c>
      <c r="C189" s="104"/>
      <c r="D189" s="108"/>
      <c r="E189" s="105"/>
      <c r="F189" s="105"/>
      <c r="G189" s="105"/>
      <c r="H189" s="54"/>
    </row>
    <row r="190" spans="2:10" ht="15.75">
      <c r="B190" s="119"/>
      <c r="C190" s="105"/>
      <c r="D190" s="105"/>
      <c r="E190" s="105"/>
      <c r="F190" s="120"/>
      <c r="G190" s="120"/>
      <c r="H190" s="54"/>
    </row>
    <row r="191" spans="2:10" ht="15.75">
      <c r="B191" s="107" t="s">
        <v>712</v>
      </c>
      <c r="C191" s="104"/>
      <c r="D191" s="121"/>
      <c r="E191" s="105"/>
      <c r="F191" s="122"/>
      <c r="G191" s="105"/>
      <c r="H191" s="54"/>
    </row>
    <row r="192" spans="2:10" ht="15.75">
      <c r="B192" s="116"/>
      <c r="C192" s="117"/>
      <c r="D192" s="117"/>
      <c r="E192" s="105"/>
      <c r="F192" s="105"/>
      <c r="G192" s="105"/>
      <c r="H192" s="54"/>
    </row>
    <row r="193" spans="2:12" ht="15.75">
      <c r="B193" s="123" t="s">
        <v>713</v>
      </c>
      <c r="C193" s="121"/>
      <c r="D193" s="121"/>
      <c r="E193" s="105"/>
      <c r="F193" s="122"/>
      <c r="G193" s="105"/>
      <c r="H193" s="54"/>
    </row>
    <row r="194" spans="2:12" ht="63">
      <c r="B194" s="2" t="s">
        <v>335</v>
      </c>
      <c r="C194" s="2" t="s">
        <v>336</v>
      </c>
      <c r="D194" s="2" t="s">
        <v>337</v>
      </c>
      <c r="E194" s="2" t="s">
        <v>338</v>
      </c>
      <c r="F194" s="2" t="s">
        <v>339</v>
      </c>
      <c r="G194" s="105"/>
      <c r="H194" s="54"/>
    </row>
    <row r="195" spans="2:12" ht="15.75">
      <c r="B195" s="636" t="s">
        <v>693</v>
      </c>
      <c r="C195" s="637"/>
      <c r="D195" s="637"/>
      <c r="E195" s="637"/>
      <c r="F195" s="638"/>
      <c r="G195" s="105"/>
      <c r="H195" s="54"/>
    </row>
    <row r="196" spans="2:12" ht="15.75">
      <c r="B196" s="639" t="s">
        <v>703</v>
      </c>
      <c r="C196" s="640"/>
      <c r="D196" s="640"/>
      <c r="E196" s="640"/>
      <c r="F196" s="641"/>
      <c r="G196" s="105"/>
      <c r="H196" s="54"/>
    </row>
    <row r="197" spans="2:12" ht="15.75">
      <c r="B197" s="123"/>
      <c r="C197" s="121"/>
      <c r="D197" s="121"/>
      <c r="E197" s="105"/>
      <c r="F197" s="122"/>
      <c r="G197" s="105"/>
      <c r="H197" s="54"/>
    </row>
    <row r="198" spans="2:12" ht="15.75">
      <c r="B198" s="124" t="s">
        <v>721</v>
      </c>
      <c r="C198" s="108"/>
      <c r="D198" s="108"/>
      <c r="E198" s="105"/>
      <c r="F198" s="105"/>
      <c r="G198" s="105"/>
      <c r="H198" s="54"/>
    </row>
    <row r="199" spans="2:12" ht="15.75">
      <c r="B199" s="100" t="s">
        <v>704</v>
      </c>
      <c r="C199" s="109"/>
      <c r="D199" s="109"/>
      <c r="E199" s="329">
        <v>3579</v>
      </c>
      <c r="F199" s="105"/>
      <c r="G199" s="105"/>
      <c r="H199" s="54"/>
    </row>
    <row r="200" spans="2:12" ht="15.75">
      <c r="B200" s="100" t="s">
        <v>705</v>
      </c>
      <c r="C200" s="109"/>
      <c r="D200" s="109"/>
      <c r="E200" s="329">
        <v>2969222500</v>
      </c>
      <c r="F200" s="120"/>
      <c r="G200" s="125"/>
      <c r="H200" s="54"/>
    </row>
    <row r="201" spans="2:12" ht="15.75">
      <c r="B201" s="100" t="s">
        <v>706</v>
      </c>
      <c r="C201" s="109"/>
      <c r="D201" s="109"/>
      <c r="E201" s="329">
        <v>13953344.639999999</v>
      </c>
      <c r="F201" s="105"/>
      <c r="G201" s="126"/>
      <c r="H201" s="54"/>
    </row>
    <row r="202" spans="2:12">
      <c r="B202" s="127"/>
      <c r="C202" s="128"/>
      <c r="D202" s="128"/>
      <c r="E202" s="128"/>
      <c r="F202" s="128"/>
      <c r="G202" s="128"/>
      <c r="H202" s="54"/>
    </row>
    <row r="203" spans="2:12" ht="16.5" thickBot="1">
      <c r="B203" s="129" t="s">
        <v>503</v>
      </c>
      <c r="C203" s="130"/>
      <c r="D203" s="130"/>
      <c r="E203" s="130"/>
      <c r="F203" s="130"/>
      <c r="G203" s="130"/>
      <c r="H203" s="59"/>
    </row>
    <row r="205" spans="2:12" ht="15" customHeight="1">
      <c r="B205" s="631" t="s">
        <v>776</v>
      </c>
      <c r="C205" s="631"/>
      <c r="D205" s="631"/>
      <c r="E205" s="631"/>
      <c r="F205" s="631"/>
      <c r="G205" s="631"/>
      <c r="H205" s="631"/>
      <c r="I205" s="631"/>
      <c r="J205" s="631"/>
      <c r="K205" s="631"/>
      <c r="L205" s="511"/>
    </row>
    <row r="206" spans="2:12" ht="15" customHeight="1">
      <c r="B206" s="629" t="s">
        <v>777</v>
      </c>
      <c r="C206" s="630" t="s">
        <v>778</v>
      </c>
      <c r="D206" s="630"/>
      <c r="E206" s="526" t="s">
        <v>779</v>
      </c>
      <c r="F206" s="526" t="s">
        <v>780</v>
      </c>
      <c r="G206" s="624" t="s">
        <v>781</v>
      </c>
      <c r="H206" s="625"/>
      <c r="I206" s="625"/>
      <c r="J206" s="625"/>
      <c r="K206" s="626"/>
      <c r="L206" s="528"/>
    </row>
    <row r="207" spans="2:12" ht="26.25">
      <c r="B207" s="629"/>
      <c r="C207" s="526" t="s">
        <v>294</v>
      </c>
      <c r="D207" s="526" t="s">
        <v>289</v>
      </c>
      <c r="E207" s="526" t="s">
        <v>782</v>
      </c>
      <c r="F207" s="526" t="s">
        <v>783</v>
      </c>
      <c r="G207" s="624" t="s">
        <v>294</v>
      </c>
      <c r="H207" s="626"/>
      <c r="I207" s="526" t="s">
        <v>289</v>
      </c>
      <c r="J207" s="526" t="s">
        <v>782</v>
      </c>
      <c r="K207" s="526" t="s">
        <v>783</v>
      </c>
      <c r="L207" s="529"/>
    </row>
    <row r="208" spans="2:12">
      <c r="B208" s="520" t="s">
        <v>784</v>
      </c>
      <c r="C208" s="521">
        <v>0.17698332874846145</v>
      </c>
      <c r="D208" s="522">
        <v>0.18527562509057893</v>
      </c>
      <c r="E208" s="522">
        <v>0.14018526876376813</v>
      </c>
      <c r="F208" s="522">
        <v>0.13218006853593289</v>
      </c>
      <c r="G208" s="627">
        <v>48549.100000000006</v>
      </c>
      <c r="H208" s="628"/>
      <c r="I208" s="524">
        <v>51969</v>
      </c>
      <c r="J208" s="524">
        <v>35680.216651963521</v>
      </c>
      <c r="K208" s="524">
        <v>33324.130665770615</v>
      </c>
      <c r="L208" s="530"/>
    </row>
    <row r="209" spans="2:12">
      <c r="B209" s="525" t="s">
        <v>785</v>
      </c>
      <c r="C209" s="521">
        <v>-1.992288436692502E-2</v>
      </c>
      <c r="D209" s="522">
        <v>-1.0053946145288872E-2</v>
      </c>
      <c r="E209" s="522">
        <v>1.2825600330047093E-2</v>
      </c>
      <c r="F209" s="522">
        <v>3.1786787667375416E-2</v>
      </c>
      <c r="G209" s="627">
        <v>9800.7711563307494</v>
      </c>
      <c r="H209" s="628"/>
      <c r="I209" s="524">
        <v>9899.4605385471114</v>
      </c>
      <c r="J209" s="524">
        <v>10128.25600330047</v>
      </c>
      <c r="K209" s="524">
        <v>10317.867876673754</v>
      </c>
      <c r="L209" s="530"/>
    </row>
    <row r="210" spans="2:12">
      <c r="B210" s="525" t="s">
        <v>786</v>
      </c>
      <c r="C210" s="521">
        <v>0.21043715665048102</v>
      </c>
      <c r="D210" s="522">
        <v>0.2223970849611876</v>
      </c>
      <c r="E210" s="522">
        <v>0.16095602088639893</v>
      </c>
      <c r="F210" s="522">
        <v>0.1520948157089097</v>
      </c>
      <c r="G210" s="627">
        <v>17744.100114397657</v>
      </c>
      <c r="H210" s="628"/>
      <c r="I210" s="524">
        <v>18275.777183851456</v>
      </c>
      <c r="J210" s="524">
        <v>15653.983871196528</v>
      </c>
      <c r="K210" s="524">
        <v>15297.946153914872</v>
      </c>
      <c r="L210" s="530"/>
    </row>
    <row r="211" spans="2:12">
      <c r="B211" s="525" t="s">
        <v>787</v>
      </c>
      <c r="C211" s="521">
        <v>0.15068472391948995</v>
      </c>
      <c r="D211" s="522">
        <v>0.16075577154188569</v>
      </c>
      <c r="E211" s="522">
        <v>0.10281904465497083</v>
      </c>
      <c r="F211" s="522">
        <v>0.11253881630565288</v>
      </c>
      <c r="G211" s="627">
        <v>20181.281566312638</v>
      </c>
      <c r="H211" s="628"/>
      <c r="I211" s="524">
        <v>21080.535115971539</v>
      </c>
      <c r="J211" s="524">
        <v>16316.903189554467</v>
      </c>
      <c r="K211" s="524">
        <v>17049.150826714496</v>
      </c>
      <c r="L211" s="530"/>
    </row>
    <row r="212" spans="2:12">
      <c r="B212" s="510"/>
      <c r="C212" s="512"/>
      <c r="D212" s="512"/>
      <c r="E212" s="512"/>
      <c r="F212" s="512"/>
      <c r="G212" s="512"/>
      <c r="H212" s="513"/>
      <c r="I212" s="513"/>
      <c r="J212" s="513"/>
      <c r="K212" s="513"/>
      <c r="L212" s="511"/>
    </row>
    <row r="213" spans="2:12">
      <c r="B213" s="623" t="s">
        <v>788</v>
      </c>
      <c r="C213" s="623"/>
      <c r="D213" s="623"/>
      <c r="E213" s="623"/>
      <c r="F213" s="623"/>
      <c r="G213" s="510"/>
      <c r="H213" s="511"/>
      <c r="I213" s="511"/>
      <c r="J213" s="511"/>
      <c r="K213" s="511"/>
      <c r="L213" s="511"/>
    </row>
    <row r="214" spans="2:12" ht="39">
      <c r="B214" s="533" t="s">
        <v>828</v>
      </c>
      <c r="C214" s="534" t="s">
        <v>789</v>
      </c>
      <c r="D214" s="534" t="s">
        <v>785</v>
      </c>
      <c r="E214" s="534" t="s">
        <v>786</v>
      </c>
      <c r="F214" s="534" t="s">
        <v>787</v>
      </c>
      <c r="G214" s="511"/>
      <c r="H214" s="511"/>
      <c r="I214" s="511"/>
      <c r="J214" s="511"/>
      <c r="K214" s="511"/>
      <c r="L214" s="511"/>
    </row>
    <row r="215" spans="2:12">
      <c r="B215" s="520" t="s">
        <v>790</v>
      </c>
      <c r="C215" s="531">
        <v>1170000</v>
      </c>
      <c r="D215" s="531">
        <v>120000</v>
      </c>
      <c r="E215" s="531">
        <v>360000</v>
      </c>
      <c r="F215" s="531">
        <v>600000</v>
      </c>
      <c r="G215" s="514"/>
      <c r="H215" s="511"/>
      <c r="I215" s="511"/>
      <c r="J215" s="511"/>
      <c r="K215" s="511"/>
      <c r="L215" s="511"/>
    </row>
    <row r="216" spans="2:12">
      <c r="B216" s="520" t="s">
        <v>791</v>
      </c>
      <c r="C216" s="531">
        <v>2761656.9984033587</v>
      </c>
      <c r="D216" s="531">
        <v>122233.70450141725</v>
      </c>
      <c r="E216" s="531">
        <v>465007.81032052828</v>
      </c>
      <c r="F216" s="531">
        <v>941554.16310926853</v>
      </c>
      <c r="G216" s="514"/>
      <c r="H216" s="511"/>
      <c r="I216" s="511"/>
      <c r="J216" s="511"/>
      <c r="K216" s="511"/>
      <c r="L216" s="511"/>
    </row>
    <row r="217" spans="2:12">
      <c r="B217" s="520" t="s">
        <v>792</v>
      </c>
      <c r="C217" s="532">
        <v>0.1682355981263183</v>
      </c>
      <c r="D217" s="532">
        <v>3.4550715352085808E-2</v>
      </c>
      <c r="E217" s="532">
        <v>0.17334567651732877</v>
      </c>
      <c r="F217" s="532">
        <v>0.18056866582719894</v>
      </c>
      <c r="G217" s="515"/>
      <c r="H217" s="511"/>
      <c r="I217" s="511"/>
      <c r="J217" s="511"/>
      <c r="K217" s="511"/>
      <c r="L217" s="511"/>
    </row>
    <row r="218" spans="2:12">
      <c r="B218" s="520" t="s">
        <v>793</v>
      </c>
      <c r="C218" s="532">
        <v>0.13429677511977858</v>
      </c>
      <c r="D218" s="532">
        <v>2.2373387481500185E-2</v>
      </c>
      <c r="E218" s="532">
        <v>0.16784294010148226</v>
      </c>
      <c r="F218" s="532">
        <v>0.1445101916876026</v>
      </c>
      <c r="G218" s="515"/>
      <c r="H218" s="511"/>
      <c r="I218" s="511"/>
      <c r="J218" s="511"/>
      <c r="K218" s="511"/>
      <c r="L218" s="511"/>
    </row>
    <row r="219" spans="2:12">
      <c r="B219" s="520" t="s">
        <v>794</v>
      </c>
      <c r="C219" s="532">
        <v>0.13100210263487619</v>
      </c>
      <c r="D219" s="532">
        <v>4.8787349525946246E-2</v>
      </c>
      <c r="E219" s="532">
        <v>0.16370641973295133</v>
      </c>
      <c r="F219" s="532">
        <v>0.14257051863611722</v>
      </c>
      <c r="G219" s="515"/>
      <c r="H219" s="511"/>
      <c r="I219" s="511"/>
      <c r="J219" s="511"/>
      <c r="K219" s="511"/>
      <c r="L219" s="511"/>
    </row>
    <row r="220" spans="2:12">
      <c r="B220" s="511"/>
      <c r="C220" s="511"/>
      <c r="D220" s="511"/>
      <c r="E220" s="511"/>
      <c r="F220" s="511"/>
      <c r="G220" s="511"/>
      <c r="H220" s="511"/>
      <c r="I220" s="511"/>
      <c r="J220" s="511"/>
      <c r="K220" s="511"/>
      <c r="L220" s="511"/>
    </row>
    <row r="221" spans="2:12">
      <c r="B221" s="623" t="s">
        <v>795</v>
      </c>
      <c r="C221" s="623"/>
      <c r="D221" s="623"/>
      <c r="E221" s="623"/>
      <c r="F221" s="623"/>
      <c r="G221" s="510"/>
      <c r="H221" s="511"/>
      <c r="I221" s="511"/>
      <c r="J221" s="511"/>
      <c r="K221" s="511"/>
      <c r="L221" s="511"/>
    </row>
    <row r="222" spans="2:12" ht="39">
      <c r="B222" s="533" t="s">
        <v>828</v>
      </c>
      <c r="C222" s="534" t="s">
        <v>789</v>
      </c>
      <c r="D222" s="534" t="s">
        <v>785</v>
      </c>
      <c r="E222" s="534" t="s">
        <v>786</v>
      </c>
      <c r="F222" s="534" t="s">
        <v>787</v>
      </c>
      <c r="G222" s="511"/>
      <c r="H222" s="511"/>
      <c r="I222" s="511"/>
      <c r="J222" s="511"/>
      <c r="K222" s="511"/>
      <c r="L222" s="511"/>
    </row>
    <row r="223" spans="2:12">
      <c r="B223" s="520" t="s">
        <v>790</v>
      </c>
      <c r="C223" s="531">
        <v>1170000</v>
      </c>
      <c r="D223" s="531">
        <v>120000</v>
      </c>
      <c r="E223" s="531">
        <v>360000</v>
      </c>
      <c r="F223" s="531">
        <v>600000</v>
      </c>
      <c r="G223" s="514"/>
      <c r="H223" s="511"/>
      <c r="I223" s="511"/>
      <c r="J223" s="511"/>
      <c r="K223" s="511"/>
      <c r="L223" s="511"/>
    </row>
    <row r="224" spans="2:12">
      <c r="B224" s="520" t="s">
        <v>791</v>
      </c>
      <c r="C224" s="531">
        <v>2897816.6248078467</v>
      </c>
      <c r="D224" s="531">
        <v>122876.93975372611</v>
      </c>
      <c r="E224" s="531">
        <v>473213.49420741817</v>
      </c>
      <c r="F224" s="531">
        <v>968022.01544153446</v>
      </c>
      <c r="G224" s="514"/>
      <c r="H224" s="511"/>
      <c r="I224" s="511"/>
      <c r="J224" s="511"/>
      <c r="K224" s="511"/>
      <c r="L224" s="511"/>
    </row>
    <row r="225" spans="2:12">
      <c r="B225" s="520" t="s">
        <v>792</v>
      </c>
      <c r="C225" s="532">
        <v>0.17743812782779614</v>
      </c>
      <c r="D225" s="532">
        <v>4.4565959888585811E-2</v>
      </c>
      <c r="E225" s="532">
        <v>0.18574133475748217</v>
      </c>
      <c r="F225" s="532">
        <v>0.191930663022673</v>
      </c>
      <c r="G225" s="515"/>
      <c r="H225" s="511"/>
      <c r="I225" s="511"/>
      <c r="J225" s="511"/>
      <c r="K225" s="511"/>
      <c r="L225" s="511"/>
    </row>
    <row r="226" spans="2:12">
      <c r="B226" s="520" t="s">
        <v>793</v>
      </c>
      <c r="C226" s="532">
        <v>0.13429677511977858</v>
      </c>
      <c r="D226" s="532">
        <v>2.2373387481500185E-2</v>
      </c>
      <c r="E226" s="532">
        <v>0.16784294010148226</v>
      </c>
      <c r="F226" s="532">
        <v>0.1445101916876026</v>
      </c>
      <c r="G226" s="515"/>
      <c r="H226" s="511"/>
      <c r="I226" s="511"/>
      <c r="J226" s="511"/>
      <c r="K226" s="511"/>
      <c r="L226" s="511"/>
    </row>
    <row r="227" spans="2:12">
      <c r="B227" s="520" t="s">
        <v>794</v>
      </c>
      <c r="C227" s="532">
        <v>0.13100210263487619</v>
      </c>
      <c r="D227" s="532">
        <v>4.8787349525946246E-2</v>
      </c>
      <c r="E227" s="532">
        <v>0.16370641973295133</v>
      </c>
      <c r="F227" s="532">
        <v>0.14257051863611722</v>
      </c>
      <c r="G227" s="515"/>
      <c r="H227" s="511"/>
      <c r="I227" s="511"/>
      <c r="J227" s="511"/>
      <c r="K227" s="511"/>
      <c r="L227" s="511"/>
    </row>
    <row r="228" spans="2:12">
      <c r="B228" s="511"/>
      <c r="C228" s="511"/>
      <c r="D228" s="511"/>
      <c r="E228" s="511"/>
      <c r="F228" s="511"/>
      <c r="G228" s="511"/>
      <c r="H228" s="511"/>
      <c r="I228" s="511"/>
      <c r="J228" s="511"/>
      <c r="K228" s="511"/>
      <c r="L228" s="511"/>
    </row>
    <row r="229" spans="2:12">
      <c r="B229" s="533" t="s">
        <v>796</v>
      </c>
      <c r="C229" s="533"/>
      <c r="D229" s="511"/>
      <c r="E229" s="511"/>
      <c r="F229" s="511"/>
      <c r="G229" s="511"/>
      <c r="H229" s="511"/>
      <c r="I229" s="511"/>
      <c r="J229" s="511"/>
      <c r="K229" s="511"/>
      <c r="L229" s="511"/>
    </row>
    <row r="230" spans="2:12">
      <c r="B230" s="519" t="s">
        <v>797</v>
      </c>
      <c r="C230" s="535">
        <v>0.19673086097782269</v>
      </c>
      <c r="D230"/>
      <c r="E230" s="516"/>
      <c r="F230" s="511"/>
      <c r="G230" s="511"/>
      <c r="H230" s="511"/>
      <c r="I230" s="511"/>
      <c r="J230" s="511"/>
      <c r="K230" s="511"/>
      <c r="L230" s="511"/>
    </row>
    <row r="231" spans="2:12">
      <c r="B231" s="519" t="s">
        <v>798</v>
      </c>
      <c r="C231" s="535">
        <v>0.22975982319445182</v>
      </c>
      <c r="D231"/>
      <c r="E231" s="516"/>
      <c r="F231" s="511"/>
      <c r="G231" s="511"/>
      <c r="H231" s="511"/>
      <c r="I231" s="511"/>
      <c r="J231" s="511"/>
      <c r="K231" s="511"/>
      <c r="L231" s="511"/>
    </row>
    <row r="232" spans="2:12">
      <c r="B232" s="519" t="s">
        <v>799</v>
      </c>
      <c r="C232" s="536">
        <v>0.74852163092439461</v>
      </c>
      <c r="D232"/>
      <c r="E232" s="517"/>
      <c r="F232" s="511"/>
      <c r="G232" s="511"/>
      <c r="H232" s="511"/>
      <c r="I232" s="511"/>
      <c r="J232" s="511"/>
      <c r="K232" s="511"/>
      <c r="L232" s="511"/>
    </row>
    <row r="233" spans="2:12">
      <c r="B233" s="519" t="s">
        <v>800</v>
      </c>
      <c r="C233" s="536">
        <v>0.76988862717493467</v>
      </c>
      <c r="D233"/>
      <c r="E233" s="517"/>
      <c r="F233" s="511"/>
      <c r="G233" s="511"/>
      <c r="H233" s="511"/>
      <c r="I233" s="511"/>
      <c r="J233" s="511"/>
      <c r="K233" s="511"/>
      <c r="L233" s="511"/>
    </row>
    <row r="234" spans="2:12">
      <c r="B234" s="519" t="s">
        <v>801</v>
      </c>
      <c r="C234" s="536">
        <v>0.19127091856471892</v>
      </c>
      <c r="D234"/>
      <c r="E234" s="517"/>
      <c r="F234" s="511"/>
      <c r="G234" s="511"/>
      <c r="H234" s="511"/>
      <c r="I234" s="511"/>
      <c r="J234" s="511"/>
      <c r="K234" s="511"/>
      <c r="L234" s="511"/>
    </row>
    <row r="235" spans="2:12">
      <c r="B235" s="519" t="s">
        <v>802</v>
      </c>
      <c r="C235" s="537">
        <v>-4.7115263872568203E-2</v>
      </c>
      <c r="D235"/>
      <c r="E235" s="517"/>
      <c r="F235" s="511"/>
      <c r="G235" s="511"/>
      <c r="H235" s="511"/>
      <c r="I235" s="511"/>
      <c r="J235" s="511"/>
      <c r="K235" s="511"/>
      <c r="L235" s="511"/>
    </row>
    <row r="236" spans="2:12">
      <c r="B236" s="538" t="s">
        <v>803</v>
      </c>
      <c r="C236" s="539">
        <v>0.34463411823033863</v>
      </c>
      <c r="D236"/>
      <c r="E236" s="518"/>
      <c r="F236" s="511"/>
      <c r="G236" s="511"/>
      <c r="H236" s="511"/>
      <c r="I236" s="511"/>
      <c r="J236" s="511"/>
      <c r="K236" s="511"/>
      <c r="L236" s="511"/>
    </row>
    <row r="237" spans="2:12">
      <c r="B237" s="520" t="s">
        <v>804</v>
      </c>
      <c r="C237" s="540">
        <v>6.5000000000000002E-2</v>
      </c>
      <c r="D237"/>
      <c r="E237" s="516"/>
      <c r="F237" s="511"/>
      <c r="G237" s="511"/>
      <c r="H237" s="511"/>
      <c r="I237" s="511"/>
      <c r="J237" s="511"/>
      <c r="K237" s="511"/>
      <c r="L237" s="511"/>
    </row>
    <row r="238" spans="2:12">
      <c r="B238" s="510"/>
      <c r="C238" s="516"/>
      <c r="D238"/>
      <c r="E238" s="516"/>
      <c r="F238" s="511"/>
      <c r="G238" s="511"/>
      <c r="H238" s="511"/>
      <c r="I238" s="511"/>
      <c r="J238" s="511"/>
      <c r="K238" s="511"/>
      <c r="L238" s="511"/>
    </row>
    <row r="239" spans="2:12">
      <c r="B239" s="526" t="s">
        <v>805</v>
      </c>
      <c r="C239" s="533"/>
      <c r="D239"/>
      <c r="E239" s="516"/>
      <c r="F239" s="511"/>
      <c r="G239" s="511"/>
      <c r="H239" s="511"/>
      <c r="I239" s="511"/>
      <c r="J239" s="511"/>
      <c r="K239" s="511"/>
      <c r="L239" s="511"/>
    </row>
    <row r="240" spans="2:12">
      <c r="B240" s="519" t="s">
        <v>806</v>
      </c>
      <c r="C240" s="541">
        <v>6.9435392752874553E-2</v>
      </c>
      <c r="D240"/>
      <c r="E240" s="516"/>
      <c r="F240" s="511"/>
      <c r="G240" s="511"/>
      <c r="H240" s="511"/>
      <c r="I240" s="511"/>
      <c r="J240" s="511"/>
      <c r="K240" s="511"/>
      <c r="L240" s="511"/>
    </row>
    <row r="241" spans="2:12">
      <c r="B241" s="511"/>
      <c r="C241" s="511"/>
      <c r="D241" s="511"/>
      <c r="E241" s="511"/>
      <c r="F241" s="511"/>
      <c r="G241" s="511"/>
      <c r="H241" s="511"/>
      <c r="I241" s="511"/>
      <c r="J241" s="511"/>
      <c r="K241" s="511"/>
      <c r="L241" s="511"/>
    </row>
    <row r="242" spans="2:12">
      <c r="B242" s="511"/>
      <c r="C242" s="511"/>
      <c r="D242" s="511"/>
      <c r="E242" s="511"/>
      <c r="F242" s="511"/>
      <c r="G242" s="511"/>
      <c r="H242" s="511"/>
      <c r="I242" s="511"/>
      <c r="J242" s="511"/>
      <c r="K242" s="511"/>
      <c r="L242" s="511"/>
    </row>
    <row r="243" spans="2:12">
      <c r="B243" s="526" t="s">
        <v>807</v>
      </c>
      <c r="C243" s="511"/>
      <c r="D243" s="511"/>
      <c r="E243" s="511"/>
      <c r="F243" s="511"/>
      <c r="G243" s="511"/>
      <c r="H243" s="511"/>
      <c r="I243" s="511"/>
      <c r="J243" s="511"/>
      <c r="K243" s="511"/>
      <c r="L243" s="511"/>
    </row>
    <row r="244" spans="2:12">
      <c r="B244" s="520" t="s">
        <v>808</v>
      </c>
      <c r="C244" s="510"/>
      <c r="D244" s="511"/>
      <c r="E244" s="511"/>
      <c r="F244" s="511"/>
      <c r="G244" s="511"/>
      <c r="H244" s="511"/>
      <c r="I244" s="511"/>
      <c r="J244" s="511"/>
      <c r="K244" s="511"/>
      <c r="L244" s="511"/>
    </row>
    <row r="245" spans="2:12">
      <c r="B245" s="520" t="s">
        <v>809</v>
      </c>
      <c r="C245" s="510"/>
      <c r="D245" s="511"/>
      <c r="E245" s="511"/>
      <c r="F245" s="511"/>
      <c r="G245" s="511"/>
      <c r="H245" s="511"/>
      <c r="I245" s="511"/>
      <c r="J245" s="511"/>
      <c r="K245" s="511"/>
      <c r="L245" s="511"/>
    </row>
    <row r="246" spans="2:12" ht="15.75" thickBot="1"/>
    <row r="247" spans="2:12">
      <c r="B247" s="542"/>
      <c r="C247" s="543"/>
      <c r="D247" s="543"/>
      <c r="E247" s="619" t="s">
        <v>810</v>
      </c>
      <c r="F247" s="620"/>
    </row>
    <row r="248" spans="2:12">
      <c r="B248" s="544" t="s">
        <v>811</v>
      </c>
      <c r="C248" s="545"/>
      <c r="D248" s="545"/>
      <c r="E248" s="546"/>
      <c r="F248" s="547"/>
    </row>
    <row r="249" spans="2:12">
      <c r="B249" s="548"/>
      <c r="C249" s="545"/>
      <c r="D249" s="545"/>
      <c r="E249" s="549"/>
      <c r="F249" s="547"/>
    </row>
    <row r="250" spans="2:12">
      <c r="B250" s="548"/>
      <c r="C250" s="550"/>
      <c r="D250" s="550"/>
      <c r="E250" s="546"/>
      <c r="F250" s="547"/>
    </row>
    <row r="251" spans="2:12">
      <c r="B251" s="551" t="s">
        <v>812</v>
      </c>
      <c r="C251" s="550"/>
      <c r="D251" s="550"/>
      <c r="E251" s="546"/>
      <c r="F251" s="547"/>
    </row>
    <row r="252" spans="2:12">
      <c r="B252" s="621" t="s">
        <v>813</v>
      </c>
      <c r="C252" s="622"/>
      <c r="D252" s="622"/>
      <c r="E252" s="546"/>
      <c r="F252" s="547"/>
    </row>
    <row r="253" spans="2:12">
      <c r="B253" s="621"/>
      <c r="C253" s="622"/>
      <c r="D253" s="622"/>
      <c r="E253" s="546"/>
      <c r="F253" s="547"/>
    </row>
    <row r="254" spans="2:12">
      <c r="B254" s="551" t="s">
        <v>814</v>
      </c>
      <c r="C254" s="550"/>
      <c r="D254" s="550"/>
      <c r="E254" s="546"/>
      <c r="F254" s="547"/>
    </row>
    <row r="255" spans="2:12">
      <c r="B255" s="548"/>
      <c r="C255" s="545"/>
      <c r="D255" s="545"/>
      <c r="E255" s="546"/>
      <c r="F255" s="547"/>
    </row>
    <row r="256" spans="2:12" ht="15.75" thickBot="1">
      <c r="B256" s="552"/>
      <c r="C256" s="553"/>
      <c r="D256" s="553"/>
      <c r="E256" s="554"/>
      <c r="F256" s="555"/>
    </row>
    <row r="257" spans="2:2" ht="15.75" thickBot="1"/>
    <row r="258" spans="2:2" ht="15.75">
      <c r="B258" s="556" t="s">
        <v>815</v>
      </c>
    </row>
    <row r="259" spans="2:2" ht="15.75">
      <c r="B259" s="557" t="s">
        <v>816</v>
      </c>
    </row>
    <row r="260" spans="2:2">
      <c r="B260" s="558"/>
    </row>
    <row r="261" spans="2:2">
      <c r="B261" s="558"/>
    </row>
    <row r="262" spans="2:2">
      <c r="B262" s="558"/>
    </row>
    <row r="263" spans="2:2">
      <c r="B263" s="558"/>
    </row>
    <row r="264" spans="2:2">
      <c r="B264" s="558"/>
    </row>
    <row r="265" spans="2:2">
      <c r="B265" s="558"/>
    </row>
    <row r="266" spans="2:2">
      <c r="B266" s="558"/>
    </row>
    <row r="267" spans="2:2">
      <c r="B267" s="558"/>
    </row>
    <row r="268" spans="2:2" ht="15.75" thickBot="1">
      <c r="B268" s="559"/>
    </row>
  </sheetData>
  <sortState xmlns:xlrd2="http://schemas.microsoft.com/office/spreadsheetml/2017/richdata2" ref="B102:G110">
    <sortCondition ref="G102:G110"/>
  </sortState>
  <mergeCells count="23">
    <mergeCell ref="B205:K205"/>
    <mergeCell ref="B1:G1"/>
    <mergeCell ref="B175:G175"/>
    <mergeCell ref="B195:F195"/>
    <mergeCell ref="B196:F196"/>
    <mergeCell ref="B115:D115"/>
    <mergeCell ref="B118:G118"/>
    <mergeCell ref="B125:B126"/>
    <mergeCell ref="C125:C126"/>
    <mergeCell ref="G162:G170"/>
    <mergeCell ref="B174:G174"/>
    <mergeCell ref="E247:F247"/>
    <mergeCell ref="B252:D253"/>
    <mergeCell ref="B221:F221"/>
    <mergeCell ref="G206:K206"/>
    <mergeCell ref="G207:H207"/>
    <mergeCell ref="G208:H208"/>
    <mergeCell ref="G209:H209"/>
    <mergeCell ref="G210:H210"/>
    <mergeCell ref="G211:H211"/>
    <mergeCell ref="B206:B207"/>
    <mergeCell ref="C206:D206"/>
    <mergeCell ref="B213:F213"/>
  </mergeCells>
  <pageMargins left="0" right="0" top="0" bottom="0" header="0" footer="0"/>
  <pageSetup orientation="landscape" r:id="rId1"/>
  <headerFooter>
    <oddFooter>&amp;C&amp;1#&amp;"Calibri"&amp;10&amp;K000000</oddFooter>
  </headerFooter>
  <ignoredErrors>
    <ignoredError sqref="F1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EE64-2877-47F3-8E9D-83B45EE242FA}">
  <sheetPr>
    <outlinePr summaryBelow="0"/>
  </sheetPr>
  <dimension ref="A1:K185"/>
  <sheetViews>
    <sheetView zoomScaleNormal="100" workbookViewId="0">
      <selection activeCell="B1" sqref="B1:F1"/>
    </sheetView>
  </sheetViews>
  <sheetFormatPr defaultColWidth="8.85546875" defaultRowHeight="15"/>
  <cols>
    <col min="1" max="1" width="4.42578125" style="134" customWidth="1"/>
    <col min="2" max="2" width="52.5703125" style="134" customWidth="1"/>
    <col min="3" max="3" width="21.42578125" style="134" bestFit="1" customWidth="1"/>
    <col min="4" max="4" width="28.85546875" style="134" customWidth="1"/>
    <col min="5" max="5" width="11" style="134" bestFit="1" customWidth="1"/>
    <col min="6" max="6" width="23.42578125" style="134" customWidth="1"/>
    <col min="7" max="7" width="8.85546875" style="134" customWidth="1"/>
    <col min="8" max="8" width="9" style="134" customWidth="1"/>
    <col min="9" max="9" width="12.140625" style="134" customWidth="1"/>
    <col min="10" max="10" width="13.42578125" style="134" customWidth="1"/>
    <col min="11" max="11" width="10" style="133" customWidth="1"/>
    <col min="12" max="16384" width="8.85546875" style="134"/>
  </cols>
  <sheetData>
    <row r="1" spans="1:11" ht="16.350000000000001" customHeight="1">
      <c r="A1" s="131"/>
      <c r="B1" s="665" t="s">
        <v>755</v>
      </c>
      <c r="C1" s="665"/>
      <c r="D1" s="665"/>
      <c r="E1" s="665"/>
      <c r="F1" s="665"/>
      <c r="G1" s="131"/>
      <c r="H1" s="131"/>
      <c r="I1" s="131"/>
      <c r="J1" s="132"/>
    </row>
    <row r="2" spans="1:11" ht="13.35" customHeight="1">
      <c r="A2" s="131"/>
      <c r="B2" s="135"/>
      <c r="C2" s="131"/>
      <c r="D2" s="131"/>
      <c r="E2" s="131"/>
      <c r="F2" s="131"/>
      <c r="G2" s="131"/>
      <c r="H2" s="131"/>
      <c r="I2" s="131"/>
      <c r="J2" s="132"/>
    </row>
    <row r="3" spans="1:11" ht="13.35" customHeight="1" thickBot="1">
      <c r="A3" s="136" t="s">
        <v>5</v>
      </c>
      <c r="B3" s="137" t="s">
        <v>379</v>
      </c>
      <c r="C3" s="131"/>
      <c r="D3" s="131"/>
      <c r="E3" s="131"/>
      <c r="F3" s="131"/>
      <c r="G3" s="131"/>
      <c r="H3" s="131"/>
      <c r="I3" s="131"/>
      <c r="J3" s="132"/>
    </row>
    <row r="4" spans="1:11" ht="28.35" customHeight="1">
      <c r="A4" s="131"/>
      <c r="B4" s="138" t="s">
        <v>6</v>
      </c>
      <c r="C4" s="139" t="s">
        <v>7</v>
      </c>
      <c r="D4" s="140" t="s">
        <v>40</v>
      </c>
      <c r="E4" s="140" t="s">
        <v>9</v>
      </c>
      <c r="F4" s="140" t="s">
        <v>10</v>
      </c>
      <c r="G4" s="140" t="s">
        <v>11</v>
      </c>
      <c r="H4" s="140" t="s">
        <v>12</v>
      </c>
      <c r="I4" s="141" t="s">
        <v>13</v>
      </c>
      <c r="J4" s="142"/>
    </row>
    <row r="5" spans="1:11" ht="13.35" customHeight="1">
      <c r="A5" s="131"/>
      <c r="B5" s="143" t="s">
        <v>41</v>
      </c>
      <c r="C5" s="144"/>
      <c r="D5" s="144"/>
      <c r="E5" s="144"/>
      <c r="F5" s="144"/>
      <c r="G5" s="144"/>
      <c r="H5" s="145"/>
      <c r="I5" s="146"/>
      <c r="J5" s="132"/>
    </row>
    <row r="6" spans="1:11" ht="13.35" customHeight="1">
      <c r="A6" s="131"/>
      <c r="B6" s="143" t="s">
        <v>42</v>
      </c>
      <c r="C6" s="144"/>
      <c r="D6" s="144"/>
      <c r="E6" s="144"/>
      <c r="F6" s="131"/>
      <c r="G6" s="145"/>
      <c r="H6" s="145"/>
      <c r="I6" s="146"/>
      <c r="J6" s="132"/>
    </row>
    <row r="7" spans="1:11" ht="13.35" customHeight="1">
      <c r="A7" s="147" t="s">
        <v>341</v>
      </c>
      <c r="B7" s="148" t="s">
        <v>355</v>
      </c>
      <c r="C7" s="144" t="s">
        <v>340</v>
      </c>
      <c r="D7" s="144" t="s">
        <v>43</v>
      </c>
      <c r="E7" s="149">
        <v>7500000</v>
      </c>
      <c r="F7" s="150">
        <v>7499.62</v>
      </c>
      <c r="G7" s="151">
        <v>5.0099999999999999E-2</v>
      </c>
      <c r="H7" s="152">
        <v>6.4439999999999997E-2</v>
      </c>
      <c r="I7" s="153"/>
      <c r="J7" s="154"/>
      <c r="K7" s="155"/>
    </row>
    <row r="8" spans="1:11" ht="13.35" customHeight="1">
      <c r="A8" s="147" t="s">
        <v>44</v>
      </c>
      <c r="B8" s="148" t="s">
        <v>187</v>
      </c>
      <c r="C8" s="144" t="s">
        <v>45</v>
      </c>
      <c r="D8" s="144" t="s">
        <v>43</v>
      </c>
      <c r="E8" s="149">
        <v>5000000</v>
      </c>
      <c r="F8" s="150">
        <v>5001.47</v>
      </c>
      <c r="G8" s="151">
        <v>3.3399999999999999E-2</v>
      </c>
      <c r="H8" s="152">
        <v>6.3819000000000001E-2</v>
      </c>
      <c r="I8" s="153"/>
      <c r="J8" s="154"/>
      <c r="K8" s="155"/>
    </row>
    <row r="9" spans="1:11" ht="13.35" customHeight="1">
      <c r="A9" s="147" t="s">
        <v>46</v>
      </c>
      <c r="B9" s="148" t="s">
        <v>188</v>
      </c>
      <c r="C9" s="144" t="s">
        <v>47</v>
      </c>
      <c r="D9" s="144" t="s">
        <v>43</v>
      </c>
      <c r="E9" s="149">
        <v>3500000</v>
      </c>
      <c r="F9" s="150">
        <v>3501.03</v>
      </c>
      <c r="G9" s="151">
        <v>2.3400000000000001E-2</v>
      </c>
      <c r="H9" s="152">
        <v>6.3846E-2</v>
      </c>
      <c r="I9" s="153"/>
      <c r="J9" s="154"/>
      <c r="K9" s="155"/>
    </row>
    <row r="10" spans="1:11" ht="13.35" customHeight="1">
      <c r="A10" s="147" t="s">
        <v>48</v>
      </c>
      <c r="B10" s="148" t="s">
        <v>189</v>
      </c>
      <c r="C10" s="144" t="s">
        <v>49</v>
      </c>
      <c r="D10" s="144" t="s">
        <v>43</v>
      </c>
      <c r="E10" s="149">
        <v>1500000</v>
      </c>
      <c r="F10" s="150">
        <v>1500.44</v>
      </c>
      <c r="G10" s="151">
        <v>0.01</v>
      </c>
      <c r="H10" s="152">
        <v>6.3820000000000002E-2</v>
      </c>
      <c r="I10" s="153"/>
      <c r="J10" s="154"/>
      <c r="K10" s="155"/>
    </row>
    <row r="11" spans="1:11" ht="13.35" customHeight="1">
      <c r="A11" s="131"/>
      <c r="B11" s="143" t="s">
        <v>27</v>
      </c>
      <c r="C11" s="144"/>
      <c r="D11" s="144"/>
      <c r="E11" s="144"/>
      <c r="F11" s="156">
        <v>17502.560000000001</v>
      </c>
      <c r="G11" s="157">
        <v>0.1169</v>
      </c>
      <c r="H11" s="158"/>
      <c r="I11" s="159"/>
      <c r="J11" s="154"/>
      <c r="K11" s="155"/>
    </row>
    <row r="12" spans="1:11" ht="13.35" customHeight="1">
      <c r="A12" s="131"/>
      <c r="B12" s="160" t="s">
        <v>50</v>
      </c>
      <c r="C12" s="161"/>
      <c r="D12" s="161"/>
      <c r="E12" s="161"/>
      <c r="F12" s="158" t="s">
        <v>51</v>
      </c>
      <c r="G12" s="158" t="s">
        <v>51</v>
      </c>
      <c r="H12" s="158"/>
      <c r="I12" s="159"/>
      <c r="J12" s="132"/>
    </row>
    <row r="13" spans="1:11" ht="13.35" customHeight="1">
      <c r="A13" s="131"/>
      <c r="B13" s="160" t="s">
        <v>27</v>
      </c>
      <c r="C13" s="161"/>
      <c r="D13" s="161"/>
      <c r="E13" s="161"/>
      <c r="F13" s="158" t="s">
        <v>51</v>
      </c>
      <c r="G13" s="158" t="s">
        <v>51</v>
      </c>
      <c r="H13" s="158"/>
      <c r="I13" s="159"/>
      <c r="J13" s="132"/>
    </row>
    <row r="14" spans="1:11" ht="13.35" customHeight="1">
      <c r="A14" s="131"/>
      <c r="B14" s="160" t="s">
        <v>29</v>
      </c>
      <c r="C14" s="162"/>
      <c r="D14" s="161"/>
      <c r="E14" s="162"/>
      <c r="F14" s="156">
        <v>17502.560000000001</v>
      </c>
      <c r="G14" s="157">
        <v>0.1169</v>
      </c>
      <c r="H14" s="158"/>
      <c r="I14" s="159"/>
      <c r="J14" s="132"/>
    </row>
    <row r="15" spans="1:11" ht="13.35" customHeight="1">
      <c r="A15" s="131"/>
      <c r="B15" s="143" t="s">
        <v>52</v>
      </c>
      <c r="C15" s="144"/>
      <c r="D15" s="144"/>
      <c r="E15" s="144"/>
      <c r="F15" s="144"/>
      <c r="G15" s="144"/>
      <c r="H15" s="145"/>
      <c r="I15" s="146"/>
      <c r="J15" s="132"/>
    </row>
    <row r="16" spans="1:11" ht="13.35" customHeight="1">
      <c r="A16" s="131"/>
      <c r="B16" s="143" t="s">
        <v>53</v>
      </c>
      <c r="C16" s="144"/>
      <c r="D16" s="144"/>
      <c r="E16" s="144"/>
      <c r="F16" s="131"/>
      <c r="G16" s="145"/>
      <c r="H16" s="145"/>
      <c r="I16" s="146"/>
      <c r="J16" s="163"/>
    </row>
    <row r="17" spans="1:11" ht="13.35" customHeight="1">
      <c r="A17" s="147" t="s">
        <v>54</v>
      </c>
      <c r="B17" s="148" t="s">
        <v>745</v>
      </c>
      <c r="C17" s="144" t="s">
        <v>55</v>
      </c>
      <c r="D17" s="144" t="s">
        <v>266</v>
      </c>
      <c r="E17" s="149">
        <v>500</v>
      </c>
      <c r="F17" s="150">
        <v>2492.65</v>
      </c>
      <c r="G17" s="151">
        <v>1.67E-2</v>
      </c>
      <c r="H17" s="152">
        <v>6.7254999999999995E-2</v>
      </c>
      <c r="I17" s="153"/>
      <c r="J17" s="163"/>
    </row>
    <row r="18" spans="1:11" ht="13.35" customHeight="1">
      <c r="A18" s="147" t="s">
        <v>342</v>
      </c>
      <c r="B18" s="148" t="s">
        <v>746</v>
      </c>
      <c r="C18" s="144" t="s">
        <v>343</v>
      </c>
      <c r="D18" s="144" t="s">
        <v>367</v>
      </c>
      <c r="E18" s="149">
        <v>500</v>
      </c>
      <c r="F18" s="150">
        <v>2470.62</v>
      </c>
      <c r="G18" s="151">
        <v>1.6500000000000001E-2</v>
      </c>
      <c r="H18" s="152">
        <v>7.1149000000000004E-2</v>
      </c>
      <c r="I18" s="153"/>
      <c r="J18" s="163"/>
      <c r="K18" s="155"/>
    </row>
    <row r="19" spans="1:11" ht="13.35" customHeight="1">
      <c r="A19" s="147" t="s">
        <v>344</v>
      </c>
      <c r="B19" s="148" t="s">
        <v>747</v>
      </c>
      <c r="C19" s="144" t="s">
        <v>345</v>
      </c>
      <c r="D19" s="381" t="s">
        <v>734</v>
      </c>
      <c r="E19" s="149">
        <v>500</v>
      </c>
      <c r="F19" s="150">
        <v>2467.27</v>
      </c>
      <c r="G19" s="151">
        <v>1.6500000000000001E-2</v>
      </c>
      <c r="H19" s="152">
        <v>7.1199999999999999E-2</v>
      </c>
      <c r="I19" s="153"/>
      <c r="J19" s="163"/>
      <c r="K19" s="155"/>
    </row>
    <row r="20" spans="1:11" ht="13.35" customHeight="1">
      <c r="A20" s="147" t="s">
        <v>56</v>
      </c>
      <c r="B20" s="148" t="s">
        <v>748</v>
      </c>
      <c r="C20" s="144" t="s">
        <v>57</v>
      </c>
      <c r="D20" s="144" t="s">
        <v>266</v>
      </c>
      <c r="E20" s="149">
        <v>300</v>
      </c>
      <c r="F20" s="150">
        <v>1492.54</v>
      </c>
      <c r="G20" s="151">
        <v>0.01</v>
      </c>
      <c r="H20" s="152">
        <v>6.7611000000000004E-2</v>
      </c>
      <c r="I20" s="153"/>
      <c r="J20" s="163"/>
      <c r="K20" s="155"/>
    </row>
    <row r="21" spans="1:11" ht="13.35" customHeight="1">
      <c r="A21" s="131"/>
      <c r="B21" s="143" t="s">
        <v>27</v>
      </c>
      <c r="C21" s="144"/>
      <c r="D21" s="144"/>
      <c r="E21" s="144"/>
      <c r="F21" s="156">
        <v>8923.08</v>
      </c>
      <c r="G21" s="157">
        <v>5.9700000000000003E-2</v>
      </c>
      <c r="H21" s="158"/>
      <c r="I21" s="159"/>
      <c r="J21" s="154"/>
      <c r="K21" s="155"/>
    </row>
    <row r="22" spans="1:11" ht="13.35" customHeight="1">
      <c r="A22" s="131"/>
      <c r="B22" s="143" t="s">
        <v>58</v>
      </c>
      <c r="C22" s="144"/>
      <c r="D22" s="144"/>
      <c r="E22" s="144"/>
      <c r="F22" s="131"/>
      <c r="G22" s="145"/>
      <c r="H22" s="145"/>
      <c r="I22" s="146"/>
      <c r="J22" s="154"/>
      <c r="K22" s="155"/>
    </row>
    <row r="23" spans="1:11" ht="13.35" customHeight="1">
      <c r="A23" s="147" t="s">
        <v>59</v>
      </c>
      <c r="B23" s="148" t="s">
        <v>749</v>
      </c>
      <c r="C23" s="144" t="s">
        <v>60</v>
      </c>
      <c r="D23" s="144" t="s">
        <v>267</v>
      </c>
      <c r="E23" s="149">
        <v>500</v>
      </c>
      <c r="F23" s="150">
        <v>2485.84</v>
      </c>
      <c r="G23" s="151">
        <v>1.66E-2</v>
      </c>
      <c r="H23" s="152">
        <v>6.9297999999999998E-2</v>
      </c>
      <c r="I23" s="153"/>
      <c r="J23" s="163"/>
    </row>
    <row r="24" spans="1:11" ht="13.35" customHeight="1">
      <c r="A24" s="147" t="s">
        <v>346</v>
      </c>
      <c r="B24" s="148" t="s">
        <v>347</v>
      </c>
      <c r="C24" s="144" t="s">
        <v>348</v>
      </c>
      <c r="D24" s="144" t="s">
        <v>266</v>
      </c>
      <c r="E24" s="149">
        <v>500</v>
      </c>
      <c r="F24" s="150">
        <v>2470.13</v>
      </c>
      <c r="G24" s="151">
        <v>1.6500000000000001E-2</v>
      </c>
      <c r="H24" s="152">
        <v>7.2350999999999999E-2</v>
      </c>
      <c r="I24" s="153"/>
      <c r="J24" s="163"/>
    </row>
    <row r="25" spans="1:11" ht="13.35" customHeight="1">
      <c r="A25" s="131"/>
      <c r="B25" s="143" t="s">
        <v>27</v>
      </c>
      <c r="C25" s="144"/>
      <c r="D25" s="144"/>
      <c r="E25" s="144"/>
      <c r="F25" s="156">
        <v>4955.97</v>
      </c>
      <c r="G25" s="157">
        <v>3.3099999999999997E-2</v>
      </c>
      <c r="H25" s="158"/>
      <c r="I25" s="159"/>
      <c r="J25" s="163"/>
    </row>
    <row r="26" spans="1:11" ht="13.35" customHeight="1">
      <c r="A26" s="131"/>
      <c r="B26" s="143" t="s">
        <v>61</v>
      </c>
      <c r="C26" s="144"/>
      <c r="D26" s="144"/>
      <c r="E26" s="144"/>
      <c r="F26" s="131"/>
      <c r="G26" s="145"/>
      <c r="H26" s="145"/>
      <c r="I26" s="146"/>
      <c r="J26" s="163"/>
    </row>
    <row r="27" spans="1:11" ht="13.35" customHeight="1">
      <c r="A27" s="147" t="s">
        <v>62</v>
      </c>
      <c r="B27" s="148" t="s">
        <v>63</v>
      </c>
      <c r="C27" s="144" t="s">
        <v>64</v>
      </c>
      <c r="D27" s="144" t="s">
        <v>43</v>
      </c>
      <c r="E27" s="149">
        <v>12500000</v>
      </c>
      <c r="F27" s="150">
        <v>12497.83</v>
      </c>
      <c r="G27" s="151">
        <v>8.3500000000000005E-2</v>
      </c>
      <c r="H27" s="152">
        <v>6.3500000000000001E-2</v>
      </c>
      <c r="I27" s="153"/>
      <c r="J27" s="163"/>
    </row>
    <row r="28" spans="1:11" ht="13.35" customHeight="1">
      <c r="A28" s="147" t="s">
        <v>65</v>
      </c>
      <c r="B28" s="148" t="s">
        <v>66</v>
      </c>
      <c r="C28" s="144" t="s">
        <v>67</v>
      </c>
      <c r="D28" s="144" t="s">
        <v>43</v>
      </c>
      <c r="E28" s="149">
        <v>12500000</v>
      </c>
      <c r="F28" s="150">
        <v>12422.81</v>
      </c>
      <c r="G28" s="151">
        <v>8.3000000000000004E-2</v>
      </c>
      <c r="H28" s="152">
        <v>6.3E-2</v>
      </c>
      <c r="I28" s="153"/>
      <c r="J28" s="163"/>
    </row>
    <row r="29" spans="1:11" ht="13.35" customHeight="1">
      <c r="A29" s="147" t="s">
        <v>68</v>
      </c>
      <c r="B29" s="148" t="s">
        <v>69</v>
      </c>
      <c r="C29" s="144" t="s">
        <v>70</v>
      </c>
      <c r="D29" s="144" t="s">
        <v>43</v>
      </c>
      <c r="E29" s="149">
        <v>12500000</v>
      </c>
      <c r="F29" s="150">
        <v>12392.54</v>
      </c>
      <c r="G29" s="151">
        <v>8.2799999999999999E-2</v>
      </c>
      <c r="H29" s="152">
        <v>6.3301999999999997E-2</v>
      </c>
      <c r="I29" s="153"/>
      <c r="J29" s="163"/>
    </row>
    <row r="30" spans="1:11" ht="13.35" customHeight="1">
      <c r="A30" s="147" t="s">
        <v>349</v>
      </c>
      <c r="B30" s="148" t="s">
        <v>350</v>
      </c>
      <c r="C30" s="144" t="s">
        <v>351</v>
      </c>
      <c r="D30" s="144" t="s">
        <v>43</v>
      </c>
      <c r="E30" s="149">
        <v>12500000</v>
      </c>
      <c r="F30" s="150">
        <v>12360.43</v>
      </c>
      <c r="G30" s="151">
        <v>8.2600000000000007E-2</v>
      </c>
      <c r="H30" s="152">
        <v>6.4399999999999999E-2</v>
      </c>
      <c r="I30" s="153"/>
      <c r="J30" s="163"/>
    </row>
    <row r="31" spans="1:11" ht="13.35" customHeight="1">
      <c r="A31" s="147" t="s">
        <v>352</v>
      </c>
      <c r="B31" s="148" t="s">
        <v>353</v>
      </c>
      <c r="C31" s="144" t="s">
        <v>354</v>
      </c>
      <c r="D31" s="144" t="s">
        <v>43</v>
      </c>
      <c r="E31" s="149">
        <v>12500000</v>
      </c>
      <c r="F31" s="150">
        <v>12345.35</v>
      </c>
      <c r="G31" s="151">
        <v>8.2500000000000004E-2</v>
      </c>
      <c r="H31" s="152">
        <v>6.4398999999999998E-2</v>
      </c>
      <c r="I31" s="153"/>
      <c r="J31" s="163"/>
    </row>
    <row r="32" spans="1:11" ht="13.35" customHeight="1">
      <c r="A32" s="147" t="s">
        <v>380</v>
      </c>
      <c r="B32" s="148" t="s">
        <v>381</v>
      </c>
      <c r="C32" s="144" t="s">
        <v>382</v>
      </c>
      <c r="D32" s="144" t="s">
        <v>43</v>
      </c>
      <c r="E32" s="149">
        <v>12500000</v>
      </c>
      <c r="F32" s="150">
        <v>12330.18</v>
      </c>
      <c r="G32" s="151">
        <v>8.2400000000000001E-2</v>
      </c>
      <c r="H32" s="152">
        <v>6.4450999999999994E-2</v>
      </c>
      <c r="I32" s="153"/>
      <c r="J32" s="163"/>
    </row>
    <row r="33" spans="1:10" ht="13.35" customHeight="1">
      <c r="A33" s="147" t="s">
        <v>71</v>
      </c>
      <c r="B33" s="148" t="s">
        <v>72</v>
      </c>
      <c r="C33" s="144" t="s">
        <v>73</v>
      </c>
      <c r="D33" s="144" t="s">
        <v>43</v>
      </c>
      <c r="E33" s="149">
        <v>10000000</v>
      </c>
      <c r="F33" s="150">
        <v>9950.1200000000008</v>
      </c>
      <c r="G33" s="151">
        <v>6.6500000000000004E-2</v>
      </c>
      <c r="H33" s="152">
        <v>6.3101000000000004E-2</v>
      </c>
      <c r="I33" s="153"/>
      <c r="J33" s="163"/>
    </row>
    <row r="34" spans="1:10" ht="13.35" customHeight="1">
      <c r="A34" s="147" t="s">
        <v>74</v>
      </c>
      <c r="B34" s="148" t="s">
        <v>75</v>
      </c>
      <c r="C34" s="144" t="s">
        <v>76</v>
      </c>
      <c r="D34" s="144" t="s">
        <v>43</v>
      </c>
      <c r="E34" s="149">
        <v>10000000</v>
      </c>
      <c r="F34" s="150">
        <v>9925.98</v>
      </c>
      <c r="G34" s="151">
        <v>6.6299999999999998E-2</v>
      </c>
      <c r="H34" s="152">
        <v>6.3298999999999994E-2</v>
      </c>
      <c r="I34" s="153"/>
      <c r="J34" s="163"/>
    </row>
    <row r="35" spans="1:10" ht="13.35" customHeight="1">
      <c r="A35" s="147" t="s">
        <v>383</v>
      </c>
      <c r="B35" s="148" t="s">
        <v>384</v>
      </c>
      <c r="C35" s="144" t="s">
        <v>385</v>
      </c>
      <c r="D35" s="144" t="s">
        <v>43</v>
      </c>
      <c r="E35" s="149">
        <v>10000000</v>
      </c>
      <c r="F35" s="150">
        <v>9850.42</v>
      </c>
      <c r="G35" s="151">
        <v>6.5799999999999997E-2</v>
      </c>
      <c r="H35" s="152">
        <v>6.4450999999999994E-2</v>
      </c>
      <c r="I35" s="153"/>
      <c r="J35" s="163"/>
    </row>
    <row r="36" spans="1:10" ht="13.35" customHeight="1">
      <c r="A36" s="147" t="s">
        <v>77</v>
      </c>
      <c r="B36" s="148" t="s">
        <v>78</v>
      </c>
      <c r="C36" s="144" t="s">
        <v>79</v>
      </c>
      <c r="D36" s="144" t="s">
        <v>43</v>
      </c>
      <c r="E36" s="149">
        <v>7500000</v>
      </c>
      <c r="F36" s="150">
        <v>7480.76</v>
      </c>
      <c r="G36" s="151">
        <v>0.05</v>
      </c>
      <c r="H36" s="152">
        <v>6.2575000000000006E-2</v>
      </c>
      <c r="I36" s="153"/>
      <c r="J36" s="163"/>
    </row>
    <row r="37" spans="1:10" ht="13.35" customHeight="1">
      <c r="A37" s="131"/>
      <c r="B37" s="143" t="s">
        <v>27</v>
      </c>
      <c r="C37" s="144"/>
      <c r="D37" s="144"/>
      <c r="E37" s="144"/>
      <c r="F37" s="156">
        <v>111556.42</v>
      </c>
      <c r="G37" s="157">
        <v>0.74539999999999995</v>
      </c>
      <c r="H37" s="158"/>
      <c r="I37" s="159"/>
      <c r="J37" s="163"/>
    </row>
    <row r="38" spans="1:10" ht="13.35" customHeight="1">
      <c r="A38" s="131"/>
      <c r="B38" s="160" t="s">
        <v>29</v>
      </c>
      <c r="C38" s="162"/>
      <c r="D38" s="161"/>
      <c r="E38" s="162"/>
      <c r="F38" s="156">
        <v>125435.47</v>
      </c>
      <c r="G38" s="157">
        <v>0.83819999999999995</v>
      </c>
      <c r="H38" s="158"/>
      <c r="I38" s="159"/>
      <c r="J38" s="163"/>
    </row>
    <row r="39" spans="1:10" ht="13.35" customHeight="1">
      <c r="A39" s="131"/>
      <c r="B39" s="143" t="s">
        <v>30</v>
      </c>
      <c r="C39" s="144"/>
      <c r="D39" s="144"/>
      <c r="E39" s="144"/>
      <c r="F39" s="144"/>
      <c r="G39" s="144"/>
      <c r="H39" s="145"/>
      <c r="I39" s="146"/>
      <c r="J39" s="163"/>
    </row>
    <row r="40" spans="1:10" ht="13.35" customHeight="1">
      <c r="A40" s="131"/>
      <c r="B40" s="143" t="s">
        <v>31</v>
      </c>
      <c r="C40" s="144"/>
      <c r="D40" s="164" t="s">
        <v>32</v>
      </c>
      <c r="E40" s="144"/>
      <c r="F40" s="131"/>
      <c r="G40" s="145"/>
      <c r="H40" s="145"/>
      <c r="I40" s="146"/>
      <c r="J40" s="132"/>
    </row>
    <row r="41" spans="1:10" ht="13.35" customHeight="1">
      <c r="A41" s="147" t="s">
        <v>80</v>
      </c>
      <c r="B41" s="148" t="s">
        <v>81</v>
      </c>
      <c r="C41" s="144"/>
      <c r="D41" s="165">
        <v>365</v>
      </c>
      <c r="E41" s="166"/>
      <c r="F41" s="150">
        <v>200</v>
      </c>
      <c r="G41" s="151">
        <v>1.2999999999999999E-3</v>
      </c>
      <c r="H41" s="152">
        <v>6.1422583560000001E-2</v>
      </c>
      <c r="I41" s="153"/>
      <c r="J41" s="132"/>
    </row>
    <row r="42" spans="1:10" ht="13.35" customHeight="1">
      <c r="A42" s="147" t="s">
        <v>82</v>
      </c>
      <c r="B42" s="148" t="s">
        <v>83</v>
      </c>
      <c r="C42" s="144"/>
      <c r="D42" s="165">
        <v>365</v>
      </c>
      <c r="E42" s="166"/>
      <c r="F42" s="150">
        <v>100</v>
      </c>
      <c r="G42" s="151">
        <v>6.9999999999999999E-4</v>
      </c>
      <c r="H42" s="152">
        <v>5.2984864079999999E-2</v>
      </c>
      <c r="I42" s="153"/>
      <c r="J42" s="132"/>
    </row>
    <row r="43" spans="1:10" ht="13.35" customHeight="1">
      <c r="A43" s="147" t="s">
        <v>84</v>
      </c>
      <c r="B43" s="148" t="s">
        <v>85</v>
      </c>
      <c r="C43" s="144"/>
      <c r="D43" s="165">
        <v>365</v>
      </c>
      <c r="E43" s="166"/>
      <c r="F43" s="150">
        <v>250</v>
      </c>
      <c r="G43" s="151">
        <v>1.6999999999999999E-3</v>
      </c>
      <c r="H43" s="152">
        <v>6.5000000000000002E-2</v>
      </c>
      <c r="I43" s="153"/>
      <c r="J43" s="132"/>
    </row>
    <row r="44" spans="1:10" ht="13.35" customHeight="1">
      <c r="A44" s="147" t="s">
        <v>86</v>
      </c>
      <c r="B44" s="148" t="s">
        <v>87</v>
      </c>
      <c r="C44" s="144"/>
      <c r="D44" s="165">
        <v>367</v>
      </c>
      <c r="E44" s="166"/>
      <c r="F44" s="150">
        <v>200</v>
      </c>
      <c r="G44" s="151">
        <v>1.2999999999999999E-3</v>
      </c>
      <c r="H44" s="152">
        <v>5.5762465749999997E-2</v>
      </c>
      <c r="I44" s="153"/>
      <c r="J44" s="132"/>
    </row>
    <row r="45" spans="1:10" ht="13.35" customHeight="1">
      <c r="A45" s="147" t="s">
        <v>90</v>
      </c>
      <c r="B45" s="148" t="s">
        <v>91</v>
      </c>
      <c r="C45" s="144"/>
      <c r="D45" s="165">
        <v>365</v>
      </c>
      <c r="E45" s="166"/>
      <c r="F45" s="150">
        <v>100</v>
      </c>
      <c r="G45" s="151">
        <v>6.9999999999999999E-4</v>
      </c>
      <c r="H45" s="152">
        <v>5.5762465749999997E-2</v>
      </c>
      <c r="I45" s="153"/>
      <c r="J45" s="132"/>
    </row>
    <row r="46" spans="1:10" ht="13.35" customHeight="1">
      <c r="A46" s="147" t="s">
        <v>88</v>
      </c>
      <c r="B46" s="148" t="s">
        <v>89</v>
      </c>
      <c r="C46" s="144"/>
      <c r="D46" s="165">
        <v>91</v>
      </c>
      <c r="E46" s="166"/>
      <c r="F46" s="150">
        <v>100</v>
      </c>
      <c r="G46" s="151">
        <v>6.9999999999999999E-4</v>
      </c>
      <c r="H46" s="152">
        <v>4.4999999999999998E-2</v>
      </c>
      <c r="I46" s="153"/>
      <c r="J46" s="132"/>
    </row>
    <row r="47" spans="1:10" ht="13.35" customHeight="1">
      <c r="A47" s="131"/>
      <c r="B47" s="143" t="s">
        <v>27</v>
      </c>
      <c r="C47" s="144"/>
      <c r="D47" s="144"/>
      <c r="E47" s="144"/>
      <c r="F47" s="156">
        <f>SUM(F41:F46)</f>
        <v>950</v>
      </c>
      <c r="G47" s="157">
        <f>SUM(G41:G46)</f>
        <v>6.4000000000000003E-3</v>
      </c>
      <c r="H47" s="158"/>
      <c r="I47" s="159"/>
      <c r="J47" s="132"/>
    </row>
    <row r="48" spans="1:10" ht="13.35" customHeight="1">
      <c r="A48" s="131"/>
      <c r="B48" s="160" t="s">
        <v>29</v>
      </c>
      <c r="C48" s="162"/>
      <c r="D48" s="161"/>
      <c r="E48" s="162"/>
      <c r="F48" s="156">
        <v>950</v>
      </c>
      <c r="G48" s="157">
        <v>6.4000000000000003E-3</v>
      </c>
      <c r="H48" s="158"/>
      <c r="I48" s="159"/>
      <c r="J48" s="132"/>
    </row>
    <row r="49" spans="1:10" ht="13.35" customHeight="1">
      <c r="A49" s="131"/>
      <c r="B49" s="143" t="s">
        <v>35</v>
      </c>
      <c r="C49" s="144"/>
      <c r="D49" s="144"/>
      <c r="E49" s="144"/>
      <c r="F49" s="144"/>
      <c r="G49" s="144"/>
      <c r="H49" s="145"/>
      <c r="I49" s="146"/>
      <c r="J49" s="132"/>
    </row>
    <row r="50" spans="1:10" ht="13.35" customHeight="1">
      <c r="A50" s="147" t="s">
        <v>386</v>
      </c>
      <c r="B50" s="148" t="s">
        <v>36</v>
      </c>
      <c r="C50" s="144"/>
      <c r="D50" s="144"/>
      <c r="E50" s="149"/>
      <c r="F50" s="150">
        <v>4880</v>
      </c>
      <c r="G50" s="151">
        <v>3.2599999999999997E-2</v>
      </c>
      <c r="H50" s="152">
        <v>6.2553722927284797E-2</v>
      </c>
      <c r="I50" s="153"/>
      <c r="J50" s="132"/>
    </row>
    <row r="51" spans="1:10" ht="13.35" customHeight="1">
      <c r="A51" s="131"/>
      <c r="B51" s="143" t="s">
        <v>27</v>
      </c>
      <c r="C51" s="144"/>
      <c r="D51" s="144"/>
      <c r="E51" s="144"/>
      <c r="F51" s="156">
        <v>4880</v>
      </c>
      <c r="G51" s="157">
        <v>3.2599999999999997E-2</v>
      </c>
      <c r="H51" s="158"/>
      <c r="I51" s="159"/>
      <c r="J51" s="132"/>
    </row>
    <row r="52" spans="1:10" ht="13.35" customHeight="1">
      <c r="A52" s="131"/>
      <c r="B52" s="160" t="s">
        <v>50</v>
      </c>
      <c r="C52" s="161"/>
      <c r="D52" s="161"/>
      <c r="E52" s="161"/>
      <c r="F52" s="158" t="s">
        <v>51</v>
      </c>
      <c r="G52" s="158" t="s">
        <v>51</v>
      </c>
      <c r="H52" s="158"/>
      <c r="I52" s="159"/>
      <c r="J52" s="132"/>
    </row>
    <row r="53" spans="1:10" ht="13.35" customHeight="1">
      <c r="A53" s="131"/>
      <c r="B53" s="160" t="s">
        <v>27</v>
      </c>
      <c r="C53" s="161"/>
      <c r="D53" s="161"/>
      <c r="E53" s="161"/>
      <c r="F53" s="158" t="s">
        <v>51</v>
      </c>
      <c r="G53" s="158" t="s">
        <v>51</v>
      </c>
      <c r="H53" s="158"/>
      <c r="I53" s="159"/>
      <c r="J53" s="132"/>
    </row>
    <row r="54" spans="1:10" ht="13.35" customHeight="1">
      <c r="A54" s="131"/>
      <c r="B54" s="160" t="s">
        <v>29</v>
      </c>
      <c r="C54" s="162"/>
      <c r="D54" s="161"/>
      <c r="E54" s="162"/>
      <c r="F54" s="156">
        <v>4880</v>
      </c>
      <c r="G54" s="157">
        <v>3.2599999999999997E-2</v>
      </c>
      <c r="H54" s="158"/>
      <c r="I54" s="159"/>
      <c r="J54" s="132"/>
    </row>
    <row r="55" spans="1:10" ht="13.35" customHeight="1">
      <c r="A55" s="131"/>
      <c r="B55" s="160" t="s">
        <v>37</v>
      </c>
      <c r="C55" s="144"/>
      <c r="D55" s="161"/>
      <c r="E55" s="144"/>
      <c r="F55" s="167">
        <v>852.92</v>
      </c>
      <c r="G55" s="157">
        <v>5.8999999999999999E-3</v>
      </c>
      <c r="H55" s="158"/>
      <c r="I55" s="159"/>
      <c r="J55" s="132"/>
    </row>
    <row r="56" spans="1:10" ht="13.35" customHeight="1" thickBot="1">
      <c r="A56" s="131"/>
      <c r="B56" s="168" t="s">
        <v>38</v>
      </c>
      <c r="C56" s="169"/>
      <c r="D56" s="169"/>
      <c r="E56" s="169"/>
      <c r="F56" s="170">
        <v>149620.95000000001</v>
      </c>
      <c r="G56" s="171">
        <v>1</v>
      </c>
      <c r="H56" s="172"/>
      <c r="I56" s="173"/>
      <c r="J56" s="132"/>
    </row>
    <row r="57" spans="1:10" ht="13.35" customHeight="1">
      <c r="A57" s="174"/>
      <c r="B57" s="177" t="s">
        <v>39</v>
      </c>
      <c r="C57" s="174"/>
      <c r="D57" s="174"/>
      <c r="E57" s="174"/>
      <c r="F57" s="175"/>
      <c r="G57" s="176"/>
      <c r="H57" s="174"/>
      <c r="I57" s="174"/>
      <c r="J57" s="132"/>
    </row>
    <row r="58" spans="1:10" ht="13.35" customHeight="1">
      <c r="A58" s="174"/>
      <c r="B58" s="393" t="s">
        <v>492</v>
      </c>
      <c r="C58" s="394"/>
      <c r="D58" s="394"/>
      <c r="E58" s="395"/>
      <c r="F58" s="395"/>
      <c r="G58" s="395"/>
      <c r="H58" s="396"/>
      <c r="I58" s="174"/>
      <c r="J58" s="132"/>
    </row>
    <row r="59" spans="1:10" ht="13.35" customHeight="1">
      <c r="A59" s="174"/>
      <c r="B59" s="658" t="s">
        <v>493</v>
      </c>
      <c r="C59" s="659"/>
      <c r="D59" s="659"/>
      <c r="E59" s="397"/>
      <c r="F59" s="397"/>
      <c r="G59" s="397"/>
      <c r="H59" s="398"/>
      <c r="I59" s="174"/>
      <c r="J59" s="132"/>
    </row>
    <row r="60" spans="1:10" ht="13.35" customHeight="1" thickBot="1">
      <c r="A60" s="174"/>
      <c r="B60" s="177"/>
      <c r="C60" s="174"/>
      <c r="D60" s="174"/>
      <c r="E60" s="174"/>
      <c r="F60" s="174"/>
      <c r="G60" s="174"/>
      <c r="H60" s="174"/>
      <c r="I60" s="174"/>
      <c r="J60" s="132"/>
    </row>
    <row r="61" spans="1:10">
      <c r="B61" s="178" t="s">
        <v>278</v>
      </c>
      <c r="C61" s="179"/>
      <c r="D61" s="180"/>
      <c r="E61" s="181"/>
      <c r="F61" s="182"/>
      <c r="G61" s="182"/>
      <c r="H61" s="183"/>
    </row>
    <row r="62" spans="1:10">
      <c r="B62" s="184" t="s">
        <v>279</v>
      </c>
      <c r="C62" s="185"/>
      <c r="D62" s="186"/>
      <c r="E62" s="186"/>
      <c r="F62" s="185"/>
      <c r="G62" s="187"/>
      <c r="H62" s="188"/>
    </row>
    <row r="63" spans="1:10" ht="36">
      <c r="B63" s="660" t="s">
        <v>280</v>
      </c>
      <c r="C63" s="661" t="s">
        <v>281</v>
      </c>
      <c r="D63" s="189" t="s">
        <v>282</v>
      </c>
      <c r="E63" s="189" t="s">
        <v>282</v>
      </c>
      <c r="F63" s="189" t="s">
        <v>283</v>
      </c>
      <c r="G63" s="187"/>
      <c r="H63" s="188"/>
    </row>
    <row r="64" spans="1:10" ht="24">
      <c r="B64" s="660"/>
      <c r="C64" s="661"/>
      <c r="D64" s="189" t="s">
        <v>284</v>
      </c>
      <c r="E64" s="189" t="s">
        <v>285</v>
      </c>
      <c r="F64" s="189" t="s">
        <v>284</v>
      </c>
      <c r="G64" s="187"/>
      <c r="H64" s="188"/>
    </row>
    <row r="65" spans="2:8">
      <c r="B65" s="190" t="s">
        <v>51</v>
      </c>
      <c r="C65" s="191" t="s">
        <v>51</v>
      </c>
      <c r="D65" s="191" t="s">
        <v>51</v>
      </c>
      <c r="E65" s="191" t="s">
        <v>51</v>
      </c>
      <c r="F65" s="191" t="s">
        <v>51</v>
      </c>
      <c r="G65" s="187"/>
      <c r="H65" s="188"/>
    </row>
    <row r="66" spans="2:8">
      <c r="B66" s="192" t="s">
        <v>286</v>
      </c>
      <c r="C66" s="193"/>
      <c r="D66" s="193"/>
      <c r="E66" s="193"/>
      <c r="F66" s="193"/>
      <c r="G66" s="187"/>
      <c r="H66" s="188"/>
    </row>
    <row r="67" spans="2:8">
      <c r="B67" s="194"/>
      <c r="C67" s="195"/>
      <c r="D67" s="195"/>
      <c r="E67" s="195"/>
      <c r="F67" s="195"/>
      <c r="G67" s="187"/>
      <c r="H67" s="188"/>
    </row>
    <row r="68" spans="2:8">
      <c r="B68" s="194" t="s">
        <v>287</v>
      </c>
      <c r="C68" s="195"/>
      <c r="D68" s="195"/>
      <c r="E68" s="195"/>
      <c r="F68" s="195"/>
      <c r="G68" s="187"/>
      <c r="H68" s="188"/>
    </row>
    <row r="69" spans="2:8">
      <c r="B69" s="196" t="s">
        <v>288</v>
      </c>
      <c r="C69" s="358" t="s">
        <v>504</v>
      </c>
      <c r="D69" s="197" t="s">
        <v>494</v>
      </c>
      <c r="E69" s="195"/>
      <c r="F69" s="195"/>
      <c r="G69" s="187"/>
      <c r="H69" s="188"/>
    </row>
    <row r="70" spans="2:8">
      <c r="B70" s="196" t="s">
        <v>289</v>
      </c>
      <c r="C70" s="359"/>
      <c r="D70" s="198"/>
      <c r="E70" s="195"/>
      <c r="F70" s="195"/>
      <c r="G70" s="187"/>
      <c r="H70" s="188"/>
    </row>
    <row r="71" spans="2:8">
      <c r="B71" s="196" t="s">
        <v>290</v>
      </c>
      <c r="C71" s="360">
        <v>1235.8144</v>
      </c>
      <c r="D71" s="199">
        <v>1242.3306</v>
      </c>
      <c r="E71" s="195"/>
      <c r="F71" s="195"/>
      <c r="G71" s="187"/>
      <c r="H71" s="188"/>
    </row>
    <row r="72" spans="2:8">
      <c r="B72" s="196" t="s">
        <v>291</v>
      </c>
      <c r="C72" s="360">
        <v>1000.5404</v>
      </c>
      <c r="D72" s="199">
        <v>1000.5404</v>
      </c>
      <c r="E72" s="195"/>
      <c r="F72" s="195"/>
      <c r="G72" s="200"/>
      <c r="H72" s="188"/>
    </row>
    <row r="73" spans="2:8">
      <c r="B73" s="196" t="s">
        <v>292</v>
      </c>
      <c r="C73" s="360">
        <v>1001.7786</v>
      </c>
      <c r="D73" s="199">
        <v>1001.2012999999999</v>
      </c>
      <c r="E73" s="195"/>
      <c r="F73" s="195"/>
      <c r="G73" s="200"/>
      <c r="H73" s="188"/>
    </row>
    <row r="74" spans="2:8">
      <c r="B74" s="196" t="s">
        <v>293</v>
      </c>
      <c r="C74" s="360">
        <v>1003.78</v>
      </c>
      <c r="D74" s="199">
        <v>1003.2018</v>
      </c>
      <c r="E74" s="195"/>
      <c r="F74" s="195"/>
      <c r="G74" s="200"/>
      <c r="H74" s="188"/>
    </row>
    <row r="75" spans="2:8">
      <c r="B75" s="196" t="s">
        <v>294</v>
      </c>
      <c r="C75" s="360"/>
      <c r="D75" s="199"/>
      <c r="E75" s="195"/>
      <c r="F75" s="195"/>
      <c r="G75" s="187"/>
      <c r="H75" s="188"/>
    </row>
    <row r="76" spans="2:8">
      <c r="B76" s="196" t="s">
        <v>295</v>
      </c>
      <c r="C76" s="360">
        <v>1229.9721999999999</v>
      </c>
      <c r="D76" s="199">
        <v>1236.3533</v>
      </c>
      <c r="E76" s="195"/>
      <c r="F76" s="195"/>
      <c r="G76" s="187"/>
      <c r="H76" s="188"/>
    </row>
    <row r="77" spans="2:8">
      <c r="B77" s="196" t="s">
        <v>296</v>
      </c>
      <c r="C77" s="360">
        <v>1000.5404</v>
      </c>
      <c r="D77" s="199">
        <v>1000.5404</v>
      </c>
      <c r="E77" s="195"/>
      <c r="F77" s="195"/>
      <c r="G77" s="201"/>
      <c r="H77" s="188"/>
    </row>
    <row r="78" spans="2:8">
      <c r="B78" s="196" t="s">
        <v>297</v>
      </c>
      <c r="C78" s="360">
        <v>1001.7678</v>
      </c>
      <c r="D78" s="199">
        <v>1001.1983</v>
      </c>
      <c r="E78" s="195"/>
      <c r="F78" s="195"/>
      <c r="G78" s="200"/>
      <c r="H78" s="188"/>
    </row>
    <row r="79" spans="2:8">
      <c r="B79" s="196" t="s">
        <v>298</v>
      </c>
      <c r="C79" s="360">
        <v>1003.7692</v>
      </c>
      <c r="D79" s="199">
        <v>1003.1994</v>
      </c>
      <c r="E79" s="195"/>
      <c r="F79" s="195"/>
      <c r="G79" s="200"/>
      <c r="H79" s="188"/>
    </row>
    <row r="80" spans="2:8">
      <c r="B80" s="202"/>
      <c r="C80" s="195"/>
      <c r="D80" s="195"/>
      <c r="E80" s="195"/>
      <c r="F80" s="195"/>
      <c r="G80" s="187"/>
      <c r="H80" s="188"/>
    </row>
    <row r="81" spans="2:8">
      <c r="B81" s="194" t="s">
        <v>501</v>
      </c>
      <c r="C81" s="203"/>
      <c r="D81" s="203"/>
      <c r="E81" s="203"/>
      <c r="F81" s="195"/>
      <c r="G81" s="187"/>
      <c r="H81" s="188"/>
    </row>
    <row r="82" spans="2:8">
      <c r="B82" s="194"/>
      <c r="C82" s="203"/>
      <c r="D82" s="203"/>
      <c r="E82" s="203"/>
      <c r="F82" s="195"/>
      <c r="G82" s="187"/>
      <c r="H82" s="188"/>
    </row>
    <row r="83" spans="2:8" ht="36">
      <c r="B83" s="204" t="s">
        <v>299</v>
      </c>
      <c r="C83" s="205" t="s">
        <v>300</v>
      </c>
      <c r="D83" s="205" t="s">
        <v>301</v>
      </c>
      <c r="E83" s="205" t="s">
        <v>302</v>
      </c>
      <c r="F83" s="206"/>
      <c r="G83" s="206"/>
      <c r="H83" s="207"/>
    </row>
    <row r="84" spans="2:8" ht="24">
      <c r="B84" s="208" t="s">
        <v>366</v>
      </c>
      <c r="C84" s="209" t="s">
        <v>303</v>
      </c>
      <c r="D84" s="210">
        <v>5.2573013599999996</v>
      </c>
      <c r="E84" s="210">
        <v>5.2573013599999996</v>
      </c>
      <c r="F84" s="195"/>
      <c r="G84" s="211"/>
      <c r="H84" s="188"/>
    </row>
    <row r="85" spans="2:8">
      <c r="B85" s="212"/>
      <c r="C85" s="203"/>
      <c r="D85" s="203"/>
      <c r="E85" s="203"/>
      <c r="F85" s="195"/>
      <c r="G85" s="187"/>
      <c r="H85" s="188"/>
    </row>
    <row r="86" spans="2:8" ht="36">
      <c r="B86" s="213" t="s">
        <v>299</v>
      </c>
      <c r="C86" s="205" t="s">
        <v>304</v>
      </c>
      <c r="D86" s="205" t="s">
        <v>301</v>
      </c>
      <c r="E86" s="205" t="s">
        <v>305</v>
      </c>
      <c r="F86" s="206"/>
      <c r="G86" s="214"/>
      <c r="H86" s="207"/>
    </row>
    <row r="87" spans="2:8" ht="24">
      <c r="B87" s="208" t="s">
        <v>366</v>
      </c>
      <c r="C87" s="209" t="s">
        <v>306</v>
      </c>
      <c r="D87" s="198">
        <v>5.1683016400000001</v>
      </c>
      <c r="E87" s="198">
        <v>5.1683016400000001</v>
      </c>
      <c r="F87" s="195"/>
      <c r="G87" s="187"/>
      <c r="H87" s="188"/>
    </row>
    <row r="88" spans="2:8">
      <c r="B88" s="215"/>
      <c r="C88" s="216"/>
      <c r="D88" s="195"/>
      <c r="E88" s="195"/>
      <c r="F88" s="195"/>
      <c r="G88" s="187"/>
      <c r="H88" s="188"/>
    </row>
    <row r="89" spans="2:8" ht="36" hidden="1">
      <c r="B89" s="213" t="s">
        <v>299</v>
      </c>
      <c r="C89" s="209" t="s">
        <v>307</v>
      </c>
      <c r="D89" s="209" t="s">
        <v>301</v>
      </c>
      <c r="E89" s="209" t="s">
        <v>305</v>
      </c>
      <c r="F89" s="195"/>
      <c r="G89" s="187"/>
      <c r="H89" s="188"/>
    </row>
    <row r="90" spans="2:8" ht="24" hidden="1">
      <c r="B90" s="208" t="s">
        <v>366</v>
      </c>
      <c r="C90" s="209" t="s">
        <v>308</v>
      </c>
      <c r="D90" s="210" t="s">
        <v>51</v>
      </c>
      <c r="E90" s="210" t="s">
        <v>51</v>
      </c>
      <c r="F90" s="195"/>
      <c r="G90" s="187"/>
      <c r="H90" s="188"/>
    </row>
    <row r="91" spans="2:8" hidden="1">
      <c r="B91" s="217"/>
      <c r="C91" s="216"/>
      <c r="D91" s="195"/>
      <c r="E91" s="195"/>
      <c r="F91" s="195"/>
      <c r="G91" s="187"/>
      <c r="H91" s="188"/>
    </row>
    <row r="92" spans="2:8" ht="36" hidden="1">
      <c r="B92" s="213" t="s">
        <v>299</v>
      </c>
      <c r="C92" s="209" t="s">
        <v>309</v>
      </c>
      <c r="D92" s="209" t="s">
        <v>301</v>
      </c>
      <c r="E92" s="209" t="s">
        <v>305</v>
      </c>
      <c r="F92" s="195"/>
      <c r="G92" s="187"/>
      <c r="H92" s="188"/>
    </row>
    <row r="93" spans="2:8" ht="24" hidden="1">
      <c r="B93" s="208" t="s">
        <v>366</v>
      </c>
      <c r="C93" s="209" t="s">
        <v>310</v>
      </c>
      <c r="D93" s="210" t="s">
        <v>51</v>
      </c>
      <c r="E93" s="210" t="s">
        <v>51</v>
      </c>
      <c r="F93" s="195"/>
      <c r="G93" s="187"/>
      <c r="H93" s="188"/>
    </row>
    <row r="94" spans="2:8" hidden="1">
      <c r="B94" s="215"/>
      <c r="C94" s="203"/>
      <c r="D94" s="195"/>
      <c r="E94" s="195"/>
      <c r="F94" s="195"/>
      <c r="G94" s="187"/>
      <c r="H94" s="188"/>
    </row>
    <row r="95" spans="2:8" ht="36">
      <c r="B95" s="388" t="s">
        <v>299</v>
      </c>
      <c r="C95" s="205" t="s">
        <v>311</v>
      </c>
      <c r="D95" s="205" t="s">
        <v>301</v>
      </c>
      <c r="E95" s="205" t="s">
        <v>305</v>
      </c>
      <c r="F95" s="195"/>
      <c r="G95" s="187"/>
      <c r="H95" s="188"/>
    </row>
    <row r="96" spans="2:8" ht="24">
      <c r="B96" s="218">
        <v>44928</v>
      </c>
      <c r="C96" s="209" t="s">
        <v>312</v>
      </c>
      <c r="D96" s="210">
        <v>1.31129886</v>
      </c>
      <c r="E96" s="210">
        <v>1.31129886</v>
      </c>
      <c r="F96" s="195"/>
      <c r="G96" s="187"/>
      <c r="H96" s="188"/>
    </row>
    <row r="97" spans="2:8" ht="24">
      <c r="B97" s="218">
        <v>44935</v>
      </c>
      <c r="C97" s="209" t="s">
        <v>312</v>
      </c>
      <c r="D97" s="210">
        <v>1.18849896</v>
      </c>
      <c r="E97" s="210">
        <v>1.18849896</v>
      </c>
      <c r="F97" s="195"/>
      <c r="G97" s="187"/>
      <c r="H97" s="188"/>
    </row>
    <row r="98" spans="2:8" ht="24">
      <c r="B98" s="218">
        <v>44942</v>
      </c>
      <c r="C98" s="209" t="s">
        <v>312</v>
      </c>
      <c r="D98" s="210">
        <v>1.08239993</v>
      </c>
      <c r="E98" s="210">
        <v>1.08239993</v>
      </c>
      <c r="F98" s="195"/>
      <c r="G98" s="187"/>
      <c r="H98" s="188"/>
    </row>
    <row r="99" spans="2:8" ht="24">
      <c r="B99" s="218">
        <v>44949</v>
      </c>
      <c r="C99" s="209" t="s">
        <v>312</v>
      </c>
      <c r="D99" s="210">
        <v>1.1429000199999999</v>
      </c>
      <c r="E99" s="210">
        <v>1.1429000199999999</v>
      </c>
      <c r="F99" s="195"/>
      <c r="G99" s="187"/>
      <c r="H99" s="188"/>
    </row>
    <row r="100" spans="2:8" ht="24">
      <c r="B100" s="218">
        <v>44956</v>
      </c>
      <c r="C100" s="209" t="s">
        <v>312</v>
      </c>
      <c r="D100" s="210">
        <v>1.12050015</v>
      </c>
      <c r="E100" s="210">
        <v>1.12050015</v>
      </c>
      <c r="F100" s="195"/>
      <c r="G100" s="187"/>
      <c r="H100" s="188"/>
    </row>
    <row r="101" spans="2:8">
      <c r="B101" s="212"/>
      <c r="C101" s="203"/>
      <c r="D101" s="203"/>
      <c r="E101" s="203"/>
      <c r="F101" s="195"/>
      <c r="G101" s="187"/>
      <c r="H101" s="188"/>
    </row>
    <row r="102" spans="2:8" ht="36">
      <c r="B102" s="213" t="s">
        <v>299</v>
      </c>
      <c r="C102" s="205" t="s">
        <v>313</v>
      </c>
      <c r="D102" s="205" t="s">
        <v>301</v>
      </c>
      <c r="E102" s="205" t="s">
        <v>305</v>
      </c>
      <c r="F102" s="195"/>
      <c r="G102" s="187"/>
      <c r="H102" s="188"/>
    </row>
    <row r="103" spans="2:8" ht="24">
      <c r="B103" s="218">
        <v>44928</v>
      </c>
      <c r="C103" s="209" t="s">
        <v>314</v>
      </c>
      <c r="D103" s="389">
        <v>1.29270021</v>
      </c>
      <c r="E103" s="389">
        <v>1.29270021</v>
      </c>
      <c r="F103" s="195"/>
      <c r="G103" s="187"/>
      <c r="H103" s="188"/>
    </row>
    <row r="104" spans="2:8" ht="24">
      <c r="B104" s="218">
        <v>44935</v>
      </c>
      <c r="C104" s="209" t="s">
        <v>314</v>
      </c>
      <c r="D104" s="389">
        <v>1.1693999500000001</v>
      </c>
      <c r="E104" s="389">
        <v>1.1693999500000001</v>
      </c>
      <c r="F104" s="195"/>
      <c r="G104" s="187"/>
      <c r="H104" s="188"/>
    </row>
    <row r="105" spans="2:8" ht="24">
      <c r="B105" s="218">
        <v>44942</v>
      </c>
      <c r="C105" s="209" t="s">
        <v>314</v>
      </c>
      <c r="D105" s="210">
        <v>1.06359998</v>
      </c>
      <c r="E105" s="210">
        <v>1.06359998</v>
      </c>
      <c r="F105" s="195"/>
      <c r="G105" s="187"/>
      <c r="H105" s="188"/>
    </row>
    <row r="106" spans="2:8" ht="24">
      <c r="B106" s="218">
        <v>44949</v>
      </c>
      <c r="C106" s="209" t="s">
        <v>314</v>
      </c>
      <c r="D106" s="210">
        <v>1.1241999899999999</v>
      </c>
      <c r="E106" s="210">
        <v>1.1241999899999999</v>
      </c>
      <c r="F106" s="195"/>
      <c r="G106" s="187"/>
      <c r="H106" s="188"/>
    </row>
    <row r="107" spans="2:8" ht="24">
      <c r="B107" s="218">
        <v>44956</v>
      </c>
      <c r="C107" s="209" t="s">
        <v>314</v>
      </c>
      <c r="D107" s="210">
        <v>1.10189994</v>
      </c>
      <c r="E107" s="210">
        <v>1.10189994</v>
      </c>
      <c r="F107" s="195"/>
      <c r="G107" s="187"/>
      <c r="H107" s="188"/>
    </row>
    <row r="108" spans="2:8">
      <c r="B108" s="390"/>
      <c r="C108" s="219"/>
      <c r="D108" s="220"/>
      <c r="E108" s="391"/>
      <c r="F108" s="195"/>
      <c r="G108" s="187"/>
      <c r="H108" s="188"/>
    </row>
    <row r="109" spans="2:8" ht="36">
      <c r="B109" s="318" t="s">
        <v>299</v>
      </c>
      <c r="C109" s="319" t="s">
        <v>307</v>
      </c>
      <c r="D109" s="319" t="s">
        <v>301</v>
      </c>
      <c r="E109" s="319" t="s">
        <v>305</v>
      </c>
      <c r="F109" s="195"/>
      <c r="G109" s="187"/>
      <c r="H109" s="188"/>
    </row>
    <row r="110" spans="2:8" ht="24">
      <c r="B110" s="320" t="s">
        <v>366</v>
      </c>
      <c r="C110" s="319" t="s">
        <v>308</v>
      </c>
      <c r="D110" s="321">
        <v>5.8700998699999998</v>
      </c>
      <c r="E110" s="321">
        <v>5.8700998699999998</v>
      </c>
      <c r="F110" s="195"/>
      <c r="G110" s="187"/>
      <c r="H110" s="188"/>
    </row>
    <row r="111" spans="2:8">
      <c r="B111" s="322"/>
      <c r="C111" s="323"/>
      <c r="D111" s="324"/>
      <c r="E111" s="392"/>
      <c r="F111" s="195"/>
      <c r="G111" s="187"/>
      <c r="H111" s="188"/>
    </row>
    <row r="112" spans="2:8" ht="36">
      <c r="B112" s="318" t="s">
        <v>299</v>
      </c>
      <c r="C112" s="319" t="s">
        <v>309</v>
      </c>
      <c r="D112" s="319" t="s">
        <v>301</v>
      </c>
      <c r="E112" s="319" t="s">
        <v>305</v>
      </c>
      <c r="F112" s="195"/>
      <c r="G112" s="187"/>
      <c r="H112" s="188"/>
    </row>
    <row r="113" spans="2:8" ht="24">
      <c r="B113" s="320" t="s">
        <v>366</v>
      </c>
      <c r="C113" s="319" t="s">
        <v>310</v>
      </c>
      <c r="D113" s="325">
        <v>5.7756007299999998</v>
      </c>
      <c r="E113" s="325">
        <v>5.7756007299999998</v>
      </c>
      <c r="F113" s="195"/>
      <c r="G113" s="187"/>
      <c r="H113" s="188"/>
    </row>
    <row r="114" spans="2:8" ht="33.75" customHeight="1">
      <c r="B114" s="662" t="s">
        <v>315</v>
      </c>
      <c r="C114" s="663"/>
      <c r="D114" s="663"/>
      <c r="E114" s="663"/>
      <c r="F114" s="663"/>
      <c r="G114" s="663"/>
      <c r="H114" s="664"/>
    </row>
    <row r="115" spans="2:8">
      <c r="B115" s="217"/>
      <c r="C115" s="216"/>
      <c r="D115" s="195"/>
      <c r="E115" s="195"/>
      <c r="F115" s="221"/>
      <c r="G115" s="187"/>
      <c r="H115" s="188"/>
    </row>
    <row r="116" spans="2:8">
      <c r="B116" s="194" t="s">
        <v>316</v>
      </c>
      <c r="C116" s="203"/>
      <c r="D116" s="203"/>
      <c r="E116" s="203"/>
      <c r="F116" s="195"/>
      <c r="G116" s="187"/>
      <c r="H116" s="188"/>
    </row>
    <row r="117" spans="2:8">
      <c r="B117" s="194" t="s">
        <v>317</v>
      </c>
      <c r="C117" s="203"/>
      <c r="D117" s="203"/>
      <c r="E117" s="203"/>
      <c r="F117" s="195"/>
      <c r="G117" s="187"/>
      <c r="H117" s="188"/>
    </row>
    <row r="118" spans="2:8">
      <c r="B118" s="194"/>
      <c r="C118" s="203"/>
      <c r="D118" s="203"/>
      <c r="E118" s="203"/>
      <c r="F118" s="195"/>
      <c r="G118" s="187"/>
      <c r="H118" s="188"/>
    </row>
    <row r="119" spans="2:8">
      <c r="B119" s="194" t="s">
        <v>496</v>
      </c>
      <c r="C119" s="203"/>
      <c r="D119" s="203"/>
      <c r="E119" s="203"/>
      <c r="F119" s="195"/>
      <c r="G119" s="187"/>
      <c r="H119" s="188"/>
    </row>
    <row r="120" spans="2:8">
      <c r="B120" s="194"/>
      <c r="C120" s="203"/>
      <c r="D120" s="203"/>
      <c r="E120" s="203"/>
      <c r="F120" s="195"/>
      <c r="G120" s="187"/>
      <c r="H120" s="188"/>
    </row>
    <row r="121" spans="2:8">
      <c r="B121" s="194" t="s">
        <v>497</v>
      </c>
      <c r="C121" s="203"/>
      <c r="D121" s="203"/>
      <c r="E121" s="203"/>
      <c r="F121" s="195"/>
      <c r="G121" s="187"/>
      <c r="H121" s="188"/>
    </row>
    <row r="122" spans="2:8">
      <c r="B122" s="222" t="s">
        <v>318</v>
      </c>
      <c r="C122" s="203"/>
      <c r="D122" s="203"/>
      <c r="E122" s="203"/>
      <c r="F122" s="195"/>
      <c r="G122" s="187"/>
      <c r="H122" s="188"/>
    </row>
    <row r="123" spans="2:8">
      <c r="B123" s="222"/>
      <c r="C123" s="203"/>
      <c r="D123" s="203"/>
      <c r="E123" s="203"/>
      <c r="F123" s="195"/>
      <c r="G123" s="187"/>
      <c r="H123" s="188"/>
    </row>
    <row r="124" spans="2:8">
      <c r="B124" s="194" t="s">
        <v>498</v>
      </c>
      <c r="C124" s="203"/>
      <c r="D124" s="203"/>
      <c r="E124" s="203"/>
      <c r="F124" s="195"/>
      <c r="G124" s="187"/>
      <c r="H124" s="188"/>
    </row>
    <row r="125" spans="2:8">
      <c r="B125" s="194"/>
      <c r="C125" s="203"/>
      <c r="D125" s="203"/>
      <c r="E125" s="203"/>
      <c r="F125" s="195"/>
      <c r="G125" s="187"/>
      <c r="H125" s="188"/>
    </row>
    <row r="126" spans="2:8">
      <c r="B126" s="194" t="s">
        <v>499</v>
      </c>
      <c r="C126" s="203"/>
      <c r="D126" s="203"/>
      <c r="E126" s="203"/>
      <c r="F126" s="195"/>
      <c r="G126" s="187"/>
      <c r="H126" s="188"/>
    </row>
    <row r="127" spans="2:8">
      <c r="B127" s="223"/>
      <c r="C127" s="203"/>
      <c r="D127" s="203"/>
      <c r="E127" s="203"/>
      <c r="F127" s="195"/>
      <c r="G127" s="187"/>
      <c r="H127" s="188"/>
    </row>
    <row r="128" spans="2:8">
      <c r="B128" s="194" t="s">
        <v>368</v>
      </c>
      <c r="C128" s="203"/>
      <c r="D128" s="224"/>
      <c r="E128" s="203"/>
      <c r="F128" s="195"/>
      <c r="G128" s="187"/>
      <c r="H128" s="188"/>
    </row>
    <row r="129" spans="2:8">
      <c r="B129" s="194"/>
      <c r="C129" s="203"/>
      <c r="D129" s="203"/>
      <c r="E129" s="203"/>
      <c r="F129" s="195"/>
      <c r="G129" s="187"/>
      <c r="H129" s="188"/>
    </row>
    <row r="130" spans="2:8">
      <c r="B130" s="194" t="s">
        <v>500</v>
      </c>
      <c r="C130" s="203"/>
      <c r="D130" s="203"/>
      <c r="E130" s="203"/>
      <c r="F130" s="195"/>
      <c r="G130" s="187"/>
      <c r="H130" s="188"/>
    </row>
    <row r="131" spans="2:8">
      <c r="B131" s="194"/>
      <c r="C131" s="203"/>
      <c r="D131" s="203"/>
      <c r="E131" s="203"/>
      <c r="F131" s="195"/>
      <c r="G131" s="187"/>
      <c r="H131" s="188"/>
    </row>
    <row r="132" spans="2:8">
      <c r="B132" s="194" t="s">
        <v>319</v>
      </c>
      <c r="C132" s="203"/>
      <c r="D132" s="203"/>
      <c r="E132" s="203"/>
      <c r="F132" s="195"/>
      <c r="G132" s="187"/>
      <c r="H132" s="188"/>
    </row>
    <row r="133" spans="2:8">
      <c r="B133" s="225" t="s">
        <v>320</v>
      </c>
      <c r="C133" s="226"/>
      <c r="D133" s="226"/>
      <c r="E133" s="226"/>
      <c r="F133" s="227">
        <v>74.539999999999992</v>
      </c>
      <c r="G133" s="187"/>
      <c r="H133" s="188"/>
    </row>
    <row r="134" spans="2:8">
      <c r="B134" s="225" t="s">
        <v>321</v>
      </c>
      <c r="C134" s="226"/>
      <c r="D134" s="226"/>
      <c r="E134" s="226"/>
      <c r="F134" s="227">
        <v>11.690000000000001</v>
      </c>
      <c r="G134" s="187"/>
      <c r="H134" s="188"/>
    </row>
    <row r="135" spans="2:8">
      <c r="B135" s="225" t="s">
        <v>322</v>
      </c>
      <c r="C135" s="226"/>
      <c r="D135" s="226"/>
      <c r="E135" s="226"/>
      <c r="F135" s="228">
        <v>9.2799999999999994</v>
      </c>
      <c r="G135" s="187"/>
      <c r="H135" s="188"/>
    </row>
    <row r="136" spans="2:8">
      <c r="B136" s="229" t="s">
        <v>323</v>
      </c>
      <c r="C136" s="230"/>
      <c r="D136" s="230"/>
      <c r="E136" s="230"/>
      <c r="F136" s="228">
        <v>4.49</v>
      </c>
      <c r="G136" s="187"/>
      <c r="H136" s="188"/>
    </row>
    <row r="137" spans="2:8">
      <c r="B137" s="194"/>
      <c r="C137" s="203"/>
      <c r="D137" s="203"/>
      <c r="E137" s="203"/>
      <c r="F137" s="195"/>
      <c r="G137" s="187"/>
      <c r="H137" s="188"/>
    </row>
    <row r="138" spans="2:8">
      <c r="B138" s="194" t="s">
        <v>324</v>
      </c>
      <c r="C138" s="203"/>
      <c r="D138" s="203"/>
      <c r="E138" s="203"/>
      <c r="F138" s="195"/>
      <c r="G138" s="187"/>
      <c r="H138" s="188"/>
    </row>
    <row r="139" spans="2:8">
      <c r="B139" s="225" t="s">
        <v>325</v>
      </c>
      <c r="C139" s="231"/>
      <c r="D139" s="231"/>
      <c r="E139" s="231"/>
      <c r="F139" s="228">
        <v>86.22999999999999</v>
      </c>
      <c r="G139" s="187"/>
      <c r="H139" s="188"/>
    </row>
    <row r="140" spans="2:8">
      <c r="B140" s="225" t="s">
        <v>326</v>
      </c>
      <c r="C140" s="232"/>
      <c r="D140" s="232"/>
      <c r="E140" s="232"/>
      <c r="F140" s="228">
        <v>9.2799999999999994</v>
      </c>
      <c r="G140" s="187"/>
      <c r="H140" s="188"/>
    </row>
    <row r="141" spans="2:8">
      <c r="B141" s="225" t="s">
        <v>323</v>
      </c>
      <c r="C141" s="232"/>
      <c r="D141" s="232"/>
      <c r="E141" s="232"/>
      <c r="F141" s="228">
        <v>4.49</v>
      </c>
      <c r="G141" s="187"/>
      <c r="H141" s="188"/>
    </row>
    <row r="142" spans="2:8">
      <c r="B142" s="194"/>
      <c r="C142" s="233"/>
      <c r="D142" s="233"/>
      <c r="E142" s="233"/>
      <c r="F142" s="234"/>
      <c r="G142" s="187"/>
      <c r="H142" s="188"/>
    </row>
    <row r="143" spans="2:8">
      <c r="B143" s="194" t="s">
        <v>327</v>
      </c>
      <c r="C143" s="233"/>
      <c r="D143" s="233"/>
      <c r="E143" s="233"/>
      <c r="F143" s="235"/>
      <c r="G143" s="187"/>
      <c r="H143" s="188"/>
    </row>
    <row r="144" spans="2:8" ht="15.75" thickBot="1">
      <c r="B144" s="236"/>
      <c r="C144" s="237"/>
      <c r="D144" s="237"/>
      <c r="E144" s="238"/>
      <c r="F144" s="239"/>
      <c r="G144" s="238"/>
      <c r="H144" s="240"/>
    </row>
    <row r="146" spans="2:10">
      <c r="B146" s="655" t="s">
        <v>776</v>
      </c>
      <c r="C146" s="656"/>
      <c r="D146" s="656"/>
      <c r="E146" s="656"/>
      <c r="F146" s="656"/>
      <c r="G146" s="656"/>
      <c r="H146" s="656"/>
      <c r="I146" s="656"/>
      <c r="J146" s="657"/>
    </row>
    <row r="147" spans="2:10">
      <c r="B147" s="629" t="s">
        <v>777</v>
      </c>
      <c r="C147" s="630" t="s">
        <v>778</v>
      </c>
      <c r="D147" s="630"/>
      <c r="E147" s="526" t="s">
        <v>779</v>
      </c>
      <c r="F147" s="526" t="s">
        <v>780</v>
      </c>
      <c r="G147" s="630" t="s">
        <v>781</v>
      </c>
      <c r="H147" s="630"/>
      <c r="I147" s="630"/>
      <c r="J147" s="630"/>
    </row>
    <row r="148" spans="2:10" ht="39">
      <c r="B148" s="629"/>
      <c r="C148" s="563" t="s">
        <v>294</v>
      </c>
      <c r="D148" s="563" t="s">
        <v>289</v>
      </c>
      <c r="E148" s="526" t="s">
        <v>817</v>
      </c>
      <c r="F148" s="526" t="s">
        <v>818</v>
      </c>
      <c r="G148" s="563" t="s">
        <v>294</v>
      </c>
      <c r="H148" s="563" t="s">
        <v>289</v>
      </c>
      <c r="I148" s="526" t="s">
        <v>817</v>
      </c>
      <c r="J148" s="526" t="s">
        <v>818</v>
      </c>
    </row>
    <row r="149" spans="2:10">
      <c r="B149" s="525" t="s">
        <v>819</v>
      </c>
      <c r="C149" s="521">
        <v>4.5888872439650008E-2</v>
      </c>
      <c r="D149" s="521">
        <v>4.6956141335582791E-2</v>
      </c>
      <c r="E149" s="521">
        <v>5.1721977031620403E-2</v>
      </c>
      <c r="F149" s="521">
        <v>5.5436821273401549E-2</v>
      </c>
      <c r="G149" s="523">
        <v>12363.532999999999</v>
      </c>
      <c r="H149" s="523">
        <v>12423.306</v>
      </c>
      <c r="I149" s="523">
        <v>12693.006084541714</v>
      </c>
      <c r="J149" s="523">
        <v>12906.414625655163</v>
      </c>
    </row>
    <row r="150" spans="2:10">
      <c r="B150" s="525" t="s">
        <v>820</v>
      </c>
      <c r="C150" s="521">
        <v>5.9969650175356611E-2</v>
      </c>
      <c r="D150" s="521">
        <v>6.0930232011966144E-2</v>
      </c>
      <c r="E150" s="521">
        <v>6.4316280069789247E-2</v>
      </c>
      <c r="F150" s="521">
        <v>7.2777797311966513E-2</v>
      </c>
      <c r="G150" s="523">
        <v>10011.501028800752</v>
      </c>
      <c r="H150" s="523">
        <v>10011.685249974898</v>
      </c>
      <c r="I150" s="523">
        <v>10012.33462905448</v>
      </c>
      <c r="J150" s="523">
        <v>10013.957385785856</v>
      </c>
    </row>
    <row r="151" spans="2:10">
      <c r="B151" s="525" t="s">
        <v>821</v>
      </c>
      <c r="C151" s="521">
        <v>5.898057004753602E-2</v>
      </c>
      <c r="D151" s="521">
        <v>5.9945944852603031E-2</v>
      </c>
      <c r="E151" s="521">
        <v>6.2844938400698297E-2</v>
      </c>
      <c r="F151" s="521">
        <v>6.3364033460849761E-2</v>
      </c>
      <c r="G151" s="523">
        <v>10024.238590430494</v>
      </c>
      <c r="H151" s="523">
        <v>10024.635319802439</v>
      </c>
      <c r="I151" s="523">
        <v>10025.826687013985</v>
      </c>
      <c r="J151" s="523">
        <v>10026.040013751033</v>
      </c>
    </row>
    <row r="152" spans="2:10">
      <c r="B152" s="525" t="s">
        <v>822</v>
      </c>
      <c r="C152" s="521">
        <v>5.9175664193874683E-2</v>
      </c>
      <c r="D152" s="521">
        <v>6.0142854986962903E-2</v>
      </c>
      <c r="E152" s="521">
        <v>6.4403693983427213E-2</v>
      </c>
      <c r="F152" s="521">
        <v>6.9363145651318292E-2</v>
      </c>
      <c r="G152" s="523">
        <v>10051.880034361753</v>
      </c>
      <c r="H152" s="523">
        <v>10052.727982454324</v>
      </c>
      <c r="I152" s="523">
        <v>10056.463512533415</v>
      </c>
      <c r="J152" s="523">
        <v>10060.811524954581</v>
      </c>
    </row>
    <row r="153" spans="2:10">
      <c r="B153" s="520" t="s">
        <v>785</v>
      </c>
      <c r="C153" s="521">
        <v>4.7746201268088706E-2</v>
      </c>
      <c r="D153" s="521">
        <v>4.8776929805855795E-2</v>
      </c>
      <c r="E153" s="521">
        <v>5.2711405540145639E-2</v>
      </c>
      <c r="F153" s="521">
        <v>4.5642827251427986E-2</v>
      </c>
      <c r="G153" s="523">
        <v>10477.462012680888</v>
      </c>
      <c r="H153" s="523">
        <v>10487.769298058558</v>
      </c>
      <c r="I153" s="523">
        <v>10527.114055401456</v>
      </c>
      <c r="J153" s="523">
        <v>10456.42827251428</v>
      </c>
    </row>
    <row r="154" spans="2:10">
      <c r="B154" s="520" t="s">
        <v>786</v>
      </c>
      <c r="C154" s="521">
        <v>3.7909834873099069E-2</v>
      </c>
      <c r="D154" s="521">
        <v>3.8940636183873778E-2</v>
      </c>
      <c r="E154" s="521">
        <v>4.2840460493033472E-2</v>
      </c>
      <c r="F154" s="521">
        <v>4.5368557167216661E-2</v>
      </c>
      <c r="G154" s="523">
        <v>11182.094406525726</v>
      </c>
      <c r="H154" s="523">
        <v>11215.474536137395</v>
      </c>
      <c r="I154" s="523">
        <v>11342.362683650392</v>
      </c>
      <c r="J154" s="523">
        <v>11425.128475759637</v>
      </c>
    </row>
    <row r="155" spans="2:10">
      <c r="B155" s="511"/>
      <c r="C155" s="511"/>
      <c r="D155" s="511"/>
      <c r="E155" s="511"/>
      <c r="F155" s="511"/>
      <c r="G155" s="511"/>
      <c r="H155" s="511"/>
      <c r="I155" s="511"/>
      <c r="J155" s="511"/>
    </row>
    <row r="156" spans="2:10">
      <c r="B156" s="526" t="s">
        <v>807</v>
      </c>
      <c r="C156" s="511"/>
      <c r="D156" s="511"/>
      <c r="E156" s="511"/>
      <c r="F156" s="511"/>
      <c r="G156" s="511"/>
      <c r="H156" s="511"/>
      <c r="I156" s="511"/>
      <c r="J156" s="511"/>
    </row>
    <row r="157" spans="2:10">
      <c r="B157" s="520" t="s">
        <v>823</v>
      </c>
      <c r="C157" s="510"/>
      <c r="D157" s="511"/>
      <c r="E157" s="511"/>
      <c r="F157" s="511"/>
      <c r="G157" s="511"/>
      <c r="H157" s="511"/>
      <c r="I157" s="511"/>
      <c r="J157" s="511"/>
    </row>
    <row r="158" spans="2:10">
      <c r="B158" s="520" t="s">
        <v>824</v>
      </c>
      <c r="C158" s="510"/>
      <c r="D158" s="511"/>
      <c r="E158" s="511"/>
      <c r="F158" s="511"/>
      <c r="G158" s="511"/>
      <c r="H158" s="511"/>
      <c r="I158" s="511"/>
      <c r="J158" s="511"/>
    </row>
    <row r="159" spans="2:10">
      <c r="B159" s="511"/>
      <c r="C159" s="511"/>
      <c r="D159" s="511"/>
      <c r="E159" s="511"/>
      <c r="F159" s="511"/>
      <c r="G159" s="511"/>
      <c r="H159" s="511"/>
      <c r="I159" s="511"/>
      <c r="J159" s="511"/>
    </row>
    <row r="160" spans="2:10">
      <c r="B160" s="526" t="s">
        <v>805</v>
      </c>
      <c r="C160" s="533"/>
      <c r="D160" s="511"/>
      <c r="E160" s="511"/>
      <c r="F160" s="511"/>
      <c r="G160" s="511"/>
      <c r="H160" s="511"/>
      <c r="I160" s="511"/>
      <c r="J160" s="511"/>
    </row>
    <row r="161" spans="2:10">
      <c r="B161" s="519" t="s">
        <v>825</v>
      </c>
      <c r="C161" s="561">
        <v>45.806599999999996</v>
      </c>
      <c r="D161" s="560"/>
      <c r="E161" s="560"/>
      <c r="F161" s="511"/>
      <c r="G161" s="511"/>
      <c r="H161" s="511"/>
      <c r="I161" s="511"/>
      <c r="J161" s="511"/>
    </row>
    <row r="162" spans="2:10">
      <c r="B162" s="519" t="s">
        <v>826</v>
      </c>
      <c r="C162" s="541">
        <v>0.11571841746588067</v>
      </c>
      <c r="D162" s="560"/>
      <c r="E162" s="560"/>
      <c r="F162" s="511"/>
      <c r="G162" s="511"/>
      <c r="H162" s="511"/>
      <c r="I162" s="511"/>
      <c r="J162" s="511"/>
    </row>
    <row r="163" spans="2:10">
      <c r="B163" s="519" t="s">
        <v>806</v>
      </c>
      <c r="C163" s="541">
        <v>0.12290504422029579</v>
      </c>
      <c r="D163" s="511"/>
      <c r="E163" s="511"/>
      <c r="F163" s="511"/>
      <c r="G163" s="511"/>
      <c r="H163" s="511"/>
      <c r="I163" s="511"/>
      <c r="J163" s="511"/>
    </row>
    <row r="164" spans="2:10">
      <c r="B164" s="519" t="s">
        <v>827</v>
      </c>
      <c r="C164" s="562">
        <v>6.4264962600000003E-2</v>
      </c>
      <c r="D164" s="511"/>
      <c r="E164" s="511"/>
      <c r="F164" s="511"/>
      <c r="G164" s="511"/>
      <c r="H164" s="511"/>
      <c r="I164" s="511"/>
      <c r="J164" s="511"/>
    </row>
    <row r="165" spans="2:10" ht="15.75" thickBot="1"/>
    <row r="166" spans="2:10">
      <c r="B166" s="564"/>
      <c r="C166" s="565"/>
      <c r="D166" s="565"/>
      <c r="E166" s="653" t="s">
        <v>829</v>
      </c>
      <c r="F166" s="654"/>
    </row>
    <row r="167" spans="2:10">
      <c r="B167" s="566" t="s">
        <v>811</v>
      </c>
      <c r="C167" s="567"/>
      <c r="D167" s="567"/>
      <c r="E167" s="568"/>
      <c r="F167" s="569"/>
    </row>
    <row r="168" spans="2:10">
      <c r="B168" s="570" t="s">
        <v>812</v>
      </c>
      <c r="C168" s="567"/>
      <c r="D168" s="567"/>
      <c r="E168" s="568"/>
      <c r="F168" s="569"/>
    </row>
    <row r="169" spans="2:10">
      <c r="B169" s="571" t="s">
        <v>830</v>
      </c>
      <c r="C169" s="567"/>
      <c r="D169" s="567"/>
      <c r="E169" s="572"/>
      <c r="F169" s="569"/>
    </row>
    <row r="170" spans="2:10">
      <c r="B170" s="571" t="s">
        <v>831</v>
      </c>
      <c r="C170" s="567"/>
      <c r="D170" s="567"/>
      <c r="E170" s="568"/>
      <c r="F170" s="569"/>
    </row>
    <row r="171" spans="2:10">
      <c r="B171" s="573"/>
      <c r="C171" s="567"/>
      <c r="D171" s="567"/>
      <c r="E171" s="568"/>
      <c r="F171" s="569"/>
    </row>
    <row r="172" spans="2:10">
      <c r="B172" s="570" t="s">
        <v>814</v>
      </c>
      <c r="C172" s="567"/>
      <c r="D172" s="567"/>
      <c r="E172" s="568"/>
      <c r="F172" s="569"/>
    </row>
    <row r="173" spans="2:10" ht="24" customHeight="1" thickBot="1">
      <c r="B173" s="574"/>
      <c r="C173" s="575"/>
      <c r="D173" s="575"/>
      <c r="E173" s="576"/>
      <c r="F173" s="577"/>
    </row>
    <row r="174" spans="2:10" ht="15.75" thickBot="1"/>
    <row r="175" spans="2:10">
      <c r="B175" s="578" t="s">
        <v>815</v>
      </c>
    </row>
    <row r="176" spans="2:10">
      <c r="B176" s="579" t="s">
        <v>832</v>
      </c>
    </row>
    <row r="177" spans="2:2">
      <c r="B177" s="580"/>
    </row>
    <row r="178" spans="2:2">
      <c r="B178" s="581"/>
    </row>
    <row r="179" spans="2:2">
      <c r="B179" s="581"/>
    </row>
    <row r="180" spans="2:2">
      <c r="B180" s="581"/>
    </row>
    <row r="181" spans="2:2">
      <c r="B181" s="581"/>
    </row>
    <row r="182" spans="2:2">
      <c r="B182" s="581"/>
    </row>
    <row r="183" spans="2:2">
      <c r="B183" s="581"/>
    </row>
    <row r="184" spans="2:2">
      <c r="B184" s="581"/>
    </row>
    <row r="185" spans="2:2" ht="15.75" thickBot="1">
      <c r="B185" s="582"/>
    </row>
  </sheetData>
  <mergeCells count="10">
    <mergeCell ref="B59:D59"/>
    <mergeCell ref="B63:B64"/>
    <mergeCell ref="C63:C64"/>
    <mergeCell ref="B114:H114"/>
    <mergeCell ref="B1:F1"/>
    <mergeCell ref="E166:F166"/>
    <mergeCell ref="B147:B148"/>
    <mergeCell ref="C147:D147"/>
    <mergeCell ref="G147:J147"/>
    <mergeCell ref="B146:J146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8A82-2B8B-4B85-AD6E-F4DB7B156273}">
  <sheetPr>
    <outlinePr summaryBelow="0"/>
  </sheetPr>
  <dimension ref="A1:M148"/>
  <sheetViews>
    <sheetView zoomScaleNormal="100" workbookViewId="0">
      <selection activeCell="B1" sqref="B1:E1"/>
    </sheetView>
  </sheetViews>
  <sheetFormatPr defaultColWidth="9.140625" defaultRowHeight="15"/>
  <cols>
    <col min="1" max="1" width="3.42578125" style="6" customWidth="1"/>
    <col min="2" max="2" width="69.140625" style="6" customWidth="1"/>
    <col min="3" max="3" width="19.42578125" style="6" bestFit="1" customWidth="1"/>
    <col min="4" max="4" width="19.7109375" style="6" customWidth="1"/>
    <col min="5" max="5" width="12.5703125" style="6" bestFit="1" customWidth="1"/>
    <col min="6" max="6" width="16.28515625" style="6" customWidth="1"/>
    <col min="7" max="7" width="8.140625" style="6" customWidth="1"/>
    <col min="8" max="8" width="6.140625" style="6" customWidth="1"/>
    <col min="9" max="9" width="6.7109375" style="6" customWidth="1"/>
    <col min="10" max="10" width="10.85546875" style="6" customWidth="1"/>
    <col min="11" max="16384" width="9.140625" style="6"/>
  </cols>
  <sheetData>
    <row r="1" spans="1:10" ht="15.95" customHeight="1">
      <c r="A1" s="4"/>
      <c r="B1" s="632" t="s">
        <v>767</v>
      </c>
      <c r="C1" s="632"/>
      <c r="D1" s="632"/>
      <c r="E1" s="632"/>
      <c r="F1" s="4"/>
      <c r="G1" s="4"/>
      <c r="H1" s="4"/>
      <c r="I1" s="4"/>
      <c r="J1" s="4"/>
    </row>
    <row r="2" spans="1:10" ht="12.95" customHeight="1">
      <c r="A2" s="4"/>
      <c r="B2" s="7"/>
      <c r="C2" s="4"/>
      <c r="D2" s="4"/>
      <c r="E2" s="4"/>
      <c r="F2" s="4"/>
      <c r="G2" s="4"/>
      <c r="H2" s="4"/>
      <c r="I2" s="4"/>
      <c r="J2" s="4"/>
    </row>
    <row r="3" spans="1:10" ht="12.95" customHeight="1" thickBot="1">
      <c r="A3" s="8" t="s">
        <v>5</v>
      </c>
      <c r="B3" s="9" t="s">
        <v>379</v>
      </c>
      <c r="C3" s="4"/>
      <c r="D3" s="4"/>
      <c r="E3" s="4"/>
      <c r="F3" s="4"/>
      <c r="G3" s="4"/>
      <c r="H3" s="4"/>
      <c r="I3" s="4"/>
      <c r="J3" s="4"/>
    </row>
    <row r="4" spans="1:10" ht="27.95" customHeight="1">
      <c r="A4" s="4"/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3" t="s">
        <v>13</v>
      </c>
      <c r="J4" s="14" t="s">
        <v>506</v>
      </c>
    </row>
    <row r="5" spans="1:10" ht="12.95" customHeight="1">
      <c r="A5" s="4"/>
      <c r="B5" s="15" t="s">
        <v>14</v>
      </c>
      <c r="C5" s="16"/>
      <c r="D5" s="16"/>
      <c r="E5" s="16"/>
      <c r="F5" s="16"/>
      <c r="G5" s="16"/>
      <c r="H5" s="17"/>
      <c r="I5" s="18"/>
      <c r="J5" s="4"/>
    </row>
    <row r="6" spans="1:10" ht="12.95" customHeight="1">
      <c r="A6" s="4"/>
      <c r="B6" s="15" t="s">
        <v>15</v>
      </c>
      <c r="C6" s="16"/>
      <c r="D6" s="16"/>
      <c r="E6" s="16"/>
      <c r="F6" s="4"/>
      <c r="G6" s="17"/>
      <c r="H6" s="17"/>
      <c r="I6" s="18"/>
      <c r="J6" s="4"/>
    </row>
    <row r="7" spans="1:10" ht="12.95" customHeight="1">
      <c r="A7" s="19" t="s">
        <v>507</v>
      </c>
      <c r="B7" s="20" t="s">
        <v>508</v>
      </c>
      <c r="C7" s="16" t="s">
        <v>509</v>
      </c>
      <c r="D7" s="16" t="s">
        <v>16</v>
      </c>
      <c r="E7" s="21">
        <v>306758</v>
      </c>
      <c r="F7" s="22">
        <v>8046.11</v>
      </c>
      <c r="G7" s="23">
        <v>7.6899999999999996E-2</v>
      </c>
      <c r="H7" s="24"/>
      <c r="I7" s="25"/>
      <c r="J7" s="4"/>
    </row>
    <row r="8" spans="1:10" ht="12.95" customHeight="1">
      <c r="A8" s="19" t="s">
        <v>510</v>
      </c>
      <c r="B8" s="20" t="s">
        <v>511</v>
      </c>
      <c r="C8" s="16" t="s">
        <v>512</v>
      </c>
      <c r="D8" s="16" t="s">
        <v>16</v>
      </c>
      <c r="E8" s="21">
        <v>127199</v>
      </c>
      <c r="F8" s="22">
        <v>7484.33</v>
      </c>
      <c r="G8" s="23">
        <v>7.1599999999999997E-2</v>
      </c>
      <c r="H8" s="24"/>
      <c r="I8" s="25"/>
      <c r="J8" s="4"/>
    </row>
    <row r="9" spans="1:10" ht="12.95" customHeight="1">
      <c r="A9" s="19" t="s">
        <v>393</v>
      </c>
      <c r="B9" s="20" t="s">
        <v>356</v>
      </c>
      <c r="C9" s="16" t="s">
        <v>357</v>
      </c>
      <c r="D9" s="16" t="s">
        <v>358</v>
      </c>
      <c r="E9" s="21">
        <v>735071</v>
      </c>
      <c r="F9" s="22">
        <v>6115.06</v>
      </c>
      <c r="G9" s="23">
        <v>5.8500000000000003E-2</v>
      </c>
      <c r="H9" s="24"/>
      <c r="I9" s="25"/>
      <c r="J9" s="4"/>
    </row>
    <row r="10" spans="1:10" ht="12.95" customHeight="1">
      <c r="A10" s="19" t="s">
        <v>517</v>
      </c>
      <c r="B10" s="20" t="s">
        <v>518</v>
      </c>
      <c r="C10" s="16" t="s">
        <v>519</v>
      </c>
      <c r="D10" s="16" t="s">
        <v>358</v>
      </c>
      <c r="E10" s="21">
        <v>677858</v>
      </c>
      <c r="F10" s="22">
        <v>5908.21</v>
      </c>
      <c r="G10" s="23">
        <v>5.6500000000000002E-2</v>
      </c>
      <c r="H10" s="24"/>
      <c r="I10" s="25"/>
      <c r="J10" s="4"/>
    </row>
    <row r="11" spans="1:10" ht="12.95" customHeight="1">
      <c r="A11" s="19" t="s">
        <v>392</v>
      </c>
      <c r="B11" s="20" t="s">
        <v>17</v>
      </c>
      <c r="C11" s="16" t="s">
        <v>18</v>
      </c>
      <c r="D11" s="16" t="s">
        <v>19</v>
      </c>
      <c r="E11" s="21">
        <v>1596935</v>
      </c>
      <c r="F11" s="22">
        <v>5626.8</v>
      </c>
      <c r="G11" s="23">
        <v>5.3800000000000001E-2</v>
      </c>
      <c r="H11" s="24"/>
      <c r="I11" s="25"/>
      <c r="J11" s="4"/>
    </row>
    <row r="12" spans="1:10" ht="12.95" customHeight="1">
      <c r="A12" s="19" t="s">
        <v>513</v>
      </c>
      <c r="B12" s="20" t="s">
        <v>514</v>
      </c>
      <c r="C12" s="16" t="s">
        <v>515</v>
      </c>
      <c r="D12" s="16" t="s">
        <v>516</v>
      </c>
      <c r="E12" s="21">
        <v>465149</v>
      </c>
      <c r="F12" s="22">
        <v>5219.8999999999996</v>
      </c>
      <c r="G12" s="23">
        <v>4.99E-2</v>
      </c>
      <c r="H12" s="24"/>
      <c r="I12" s="25"/>
      <c r="J12" s="4"/>
    </row>
    <row r="13" spans="1:10" ht="12.95" customHeight="1">
      <c r="A13" s="19" t="s">
        <v>390</v>
      </c>
      <c r="B13" s="20" t="s">
        <v>20</v>
      </c>
      <c r="C13" s="16" t="s">
        <v>21</v>
      </c>
      <c r="D13" s="16" t="s">
        <v>22</v>
      </c>
      <c r="E13" s="21">
        <v>2307515</v>
      </c>
      <c r="F13" s="22">
        <v>5188.45</v>
      </c>
      <c r="G13" s="23">
        <v>4.9599999999999998E-2</v>
      </c>
      <c r="H13" s="24"/>
      <c r="I13" s="25"/>
      <c r="J13" s="4"/>
    </row>
    <row r="14" spans="1:10" ht="12.95" customHeight="1">
      <c r="A14" s="19" t="s">
        <v>663</v>
      </c>
      <c r="B14" s="20" t="s">
        <v>664</v>
      </c>
      <c r="C14" s="16" t="s">
        <v>665</v>
      </c>
      <c r="D14" s="16" t="s">
        <v>516</v>
      </c>
      <c r="E14" s="21">
        <v>153124</v>
      </c>
      <c r="F14" s="22">
        <v>5142.9799999999996</v>
      </c>
      <c r="G14" s="23">
        <v>4.9200000000000001E-2</v>
      </c>
      <c r="H14" s="24"/>
      <c r="I14" s="25"/>
      <c r="J14" s="4"/>
    </row>
    <row r="15" spans="1:10" ht="12.95" customHeight="1">
      <c r="A15" s="19" t="s">
        <v>666</v>
      </c>
      <c r="B15" s="20" t="s">
        <v>667</v>
      </c>
      <c r="C15" s="16" t="s">
        <v>668</v>
      </c>
      <c r="D15" s="16" t="s">
        <v>516</v>
      </c>
      <c r="E15" s="21">
        <v>1255879</v>
      </c>
      <c r="F15" s="22">
        <v>5009.07</v>
      </c>
      <c r="G15" s="23">
        <v>4.7899999999999998E-2</v>
      </c>
      <c r="H15" s="24"/>
      <c r="I15" s="25"/>
      <c r="J15" s="4"/>
    </row>
    <row r="16" spans="1:10" ht="12.95" customHeight="1">
      <c r="A16" s="19" t="s">
        <v>391</v>
      </c>
      <c r="B16" s="20" t="s">
        <v>23</v>
      </c>
      <c r="C16" s="16" t="s">
        <v>24</v>
      </c>
      <c r="D16" s="16" t="s">
        <v>25</v>
      </c>
      <c r="E16" s="21">
        <v>2112000</v>
      </c>
      <c r="F16" s="22">
        <v>4575.6499999999996</v>
      </c>
      <c r="G16" s="23">
        <v>4.3700000000000003E-2</v>
      </c>
      <c r="H16" s="24"/>
      <c r="I16" s="25"/>
      <c r="J16" s="4"/>
    </row>
    <row r="17" spans="1:10" ht="12.95" customHeight="1">
      <c r="A17" s="19" t="s">
        <v>582</v>
      </c>
      <c r="B17" s="20" t="s">
        <v>583</v>
      </c>
      <c r="C17" s="16" t="s">
        <v>584</v>
      </c>
      <c r="D17" s="16" t="s">
        <v>16</v>
      </c>
      <c r="E17" s="21">
        <v>99133</v>
      </c>
      <c r="F17" s="22">
        <v>4394.17</v>
      </c>
      <c r="G17" s="23">
        <v>4.2000000000000003E-2</v>
      </c>
      <c r="H17" s="24"/>
      <c r="I17" s="25"/>
      <c r="J17" s="4"/>
    </row>
    <row r="18" spans="1:10" ht="12.95" customHeight="1">
      <c r="A18" s="19" t="s">
        <v>568</v>
      </c>
      <c r="B18" s="20" t="s">
        <v>569</v>
      </c>
      <c r="C18" s="16" t="s">
        <v>570</v>
      </c>
      <c r="D18" s="16" t="s">
        <v>26</v>
      </c>
      <c r="E18" s="21">
        <v>35311</v>
      </c>
      <c r="F18" s="22">
        <v>3141.02</v>
      </c>
      <c r="G18" s="23">
        <v>0.03</v>
      </c>
      <c r="H18" s="24"/>
      <c r="I18" s="25"/>
      <c r="J18" s="4"/>
    </row>
    <row r="19" spans="1:10" ht="12.95" customHeight="1">
      <c r="A19" s="19" t="s">
        <v>520</v>
      </c>
      <c r="B19" s="20" t="s">
        <v>521</v>
      </c>
      <c r="C19" s="16" t="s">
        <v>522</v>
      </c>
      <c r="D19" s="16" t="s">
        <v>26</v>
      </c>
      <c r="E19" s="21">
        <v>93826</v>
      </c>
      <c r="F19" s="22">
        <v>2592.65</v>
      </c>
      <c r="G19" s="23">
        <v>2.4799999999999999E-2</v>
      </c>
      <c r="H19" s="24"/>
      <c r="I19" s="25"/>
      <c r="J19" s="4"/>
    </row>
    <row r="20" spans="1:10" ht="12.95" customHeight="1">
      <c r="A20" s="19" t="s">
        <v>669</v>
      </c>
      <c r="B20" s="20" t="s">
        <v>670</v>
      </c>
      <c r="C20" s="16" t="s">
        <v>671</v>
      </c>
      <c r="D20" s="16" t="s">
        <v>672</v>
      </c>
      <c r="E20" s="21">
        <v>709493</v>
      </c>
      <c r="F20" s="22">
        <v>2183.8200000000002</v>
      </c>
      <c r="G20" s="23">
        <v>2.0899999999999998E-2</v>
      </c>
      <c r="H20" s="24"/>
      <c r="I20" s="25"/>
      <c r="J20" s="4"/>
    </row>
    <row r="21" spans="1:10" ht="12.95" customHeight="1">
      <c r="A21" s="19" t="s">
        <v>527</v>
      </c>
      <c r="B21" s="20" t="s">
        <v>528</v>
      </c>
      <c r="C21" s="16" t="s">
        <v>529</v>
      </c>
      <c r="D21" s="16" t="s">
        <v>526</v>
      </c>
      <c r="E21" s="21">
        <v>230215</v>
      </c>
      <c r="F21" s="22">
        <v>1568.69</v>
      </c>
      <c r="G21" s="23">
        <v>1.4999999999999999E-2</v>
      </c>
      <c r="H21" s="24"/>
      <c r="I21" s="25"/>
      <c r="J21" s="4"/>
    </row>
    <row r="22" spans="1:10" ht="12.95" customHeight="1">
      <c r="A22" s="19" t="s">
        <v>536</v>
      </c>
      <c r="B22" s="20" t="s">
        <v>537</v>
      </c>
      <c r="C22" s="16" t="s">
        <v>538</v>
      </c>
      <c r="D22" s="16" t="s">
        <v>539</v>
      </c>
      <c r="E22" s="21">
        <v>1124000</v>
      </c>
      <c r="F22" s="22">
        <v>1384.21</v>
      </c>
      <c r="G22" s="23">
        <v>1.32E-2</v>
      </c>
      <c r="H22" s="24"/>
      <c r="I22" s="25"/>
      <c r="J22" s="4"/>
    </row>
    <row r="23" spans="1:10" ht="12.95" customHeight="1">
      <c r="A23" s="19" t="s">
        <v>523</v>
      </c>
      <c r="B23" s="20" t="s">
        <v>524</v>
      </c>
      <c r="C23" s="16" t="s">
        <v>525</v>
      </c>
      <c r="D23" s="16" t="s">
        <v>526</v>
      </c>
      <c r="E23" s="21">
        <v>878211</v>
      </c>
      <c r="F23" s="22">
        <v>1217.2</v>
      </c>
      <c r="G23" s="23">
        <v>1.1599999999999999E-2</v>
      </c>
      <c r="H23" s="24"/>
      <c r="I23" s="25"/>
      <c r="J23" s="4"/>
    </row>
    <row r="24" spans="1:10" ht="12.95" customHeight="1">
      <c r="A24" s="19" t="s">
        <v>550</v>
      </c>
      <c r="B24" s="20" t="s">
        <v>551</v>
      </c>
      <c r="C24" s="16" t="s">
        <v>552</v>
      </c>
      <c r="D24" s="16" t="s">
        <v>543</v>
      </c>
      <c r="E24" s="21">
        <v>23716</v>
      </c>
      <c r="F24" s="22">
        <v>1025.52</v>
      </c>
      <c r="G24" s="23">
        <v>9.7999999999999997E-3</v>
      </c>
      <c r="H24" s="24"/>
      <c r="I24" s="25"/>
      <c r="J24" s="4"/>
    </row>
    <row r="25" spans="1:10" ht="12.95" customHeight="1">
      <c r="A25" s="19" t="s">
        <v>555</v>
      </c>
      <c r="B25" s="20" t="s">
        <v>556</v>
      </c>
      <c r="C25" s="16" t="s">
        <v>557</v>
      </c>
      <c r="D25" s="16" t="s">
        <v>558</v>
      </c>
      <c r="E25" s="21">
        <v>46003</v>
      </c>
      <c r="F25" s="22">
        <v>1021.86</v>
      </c>
      <c r="G25" s="23">
        <v>9.7999999999999997E-3</v>
      </c>
      <c r="H25" s="24"/>
      <c r="I25" s="25"/>
      <c r="J25" s="4"/>
    </row>
    <row r="26" spans="1:10" ht="12.95" customHeight="1">
      <c r="A26" s="19" t="s">
        <v>562</v>
      </c>
      <c r="B26" s="20" t="s">
        <v>563</v>
      </c>
      <c r="C26" s="16" t="s">
        <v>564</v>
      </c>
      <c r="D26" s="16" t="s">
        <v>543</v>
      </c>
      <c r="E26" s="21">
        <v>96500</v>
      </c>
      <c r="F26" s="22">
        <v>982.32</v>
      </c>
      <c r="G26" s="23">
        <v>9.4000000000000004E-3</v>
      </c>
      <c r="H26" s="24"/>
      <c r="I26" s="25"/>
      <c r="J26" s="4"/>
    </row>
    <row r="27" spans="1:10" ht="12.95" customHeight="1">
      <c r="A27" s="19" t="s">
        <v>540</v>
      </c>
      <c r="B27" s="20" t="s">
        <v>541</v>
      </c>
      <c r="C27" s="16" t="s">
        <v>542</v>
      </c>
      <c r="D27" s="16" t="s">
        <v>543</v>
      </c>
      <c r="E27" s="21">
        <v>94240</v>
      </c>
      <c r="F27" s="22">
        <v>974.91</v>
      </c>
      <c r="G27" s="23">
        <v>9.2999999999999992E-3</v>
      </c>
      <c r="H27" s="24"/>
      <c r="I27" s="25"/>
      <c r="J27" s="4"/>
    </row>
    <row r="28" spans="1:10" ht="12.95" customHeight="1">
      <c r="A28" s="19" t="s">
        <v>544</v>
      </c>
      <c r="B28" s="20" t="s">
        <v>545</v>
      </c>
      <c r="C28" s="16" t="s">
        <v>546</v>
      </c>
      <c r="D28" s="16" t="s">
        <v>543</v>
      </c>
      <c r="E28" s="21">
        <v>225059</v>
      </c>
      <c r="F28" s="22">
        <v>971.24</v>
      </c>
      <c r="G28" s="23">
        <v>9.2999999999999992E-3</v>
      </c>
      <c r="H28" s="24"/>
      <c r="I28" s="25"/>
      <c r="J28" s="4"/>
    </row>
    <row r="29" spans="1:10" ht="12.95" customHeight="1">
      <c r="A29" s="19" t="s">
        <v>673</v>
      </c>
      <c r="B29" s="20" t="s">
        <v>674</v>
      </c>
      <c r="C29" s="16" t="s">
        <v>675</v>
      </c>
      <c r="D29" s="16" t="s">
        <v>676</v>
      </c>
      <c r="E29" s="21">
        <v>176391</v>
      </c>
      <c r="F29" s="22">
        <v>957.71</v>
      </c>
      <c r="G29" s="23">
        <v>9.1999999999999998E-3</v>
      </c>
      <c r="H29" s="24"/>
      <c r="I29" s="25"/>
      <c r="J29" s="4"/>
    </row>
    <row r="30" spans="1:10" ht="12.95" customHeight="1">
      <c r="A30" s="19" t="s">
        <v>559</v>
      </c>
      <c r="B30" s="20" t="s">
        <v>560</v>
      </c>
      <c r="C30" s="16" t="s">
        <v>561</v>
      </c>
      <c r="D30" s="16" t="s">
        <v>543</v>
      </c>
      <c r="E30" s="21">
        <v>111863</v>
      </c>
      <c r="F30" s="22">
        <v>950.67</v>
      </c>
      <c r="G30" s="23">
        <v>9.1000000000000004E-3</v>
      </c>
      <c r="H30" s="24"/>
      <c r="I30" s="25"/>
      <c r="J30" s="4"/>
    </row>
    <row r="31" spans="1:10" ht="12.95" customHeight="1">
      <c r="A31" s="19" t="s">
        <v>530</v>
      </c>
      <c r="B31" s="20" t="s">
        <v>531</v>
      </c>
      <c r="C31" s="16" t="s">
        <v>532</v>
      </c>
      <c r="D31" s="16" t="s">
        <v>526</v>
      </c>
      <c r="E31" s="21">
        <v>81364</v>
      </c>
      <c r="F31" s="22">
        <v>847.53</v>
      </c>
      <c r="G31" s="23">
        <v>8.0999999999999996E-3</v>
      </c>
      <c r="H31" s="24"/>
      <c r="I31" s="25"/>
      <c r="J31" s="4"/>
    </row>
    <row r="32" spans="1:10" ht="12.95" customHeight="1">
      <c r="A32" s="19" t="s">
        <v>565</v>
      </c>
      <c r="B32" s="20" t="s">
        <v>566</v>
      </c>
      <c r="C32" s="16" t="s">
        <v>567</v>
      </c>
      <c r="D32" s="16" t="s">
        <v>526</v>
      </c>
      <c r="E32" s="21">
        <v>16672</v>
      </c>
      <c r="F32" s="22">
        <v>747.84</v>
      </c>
      <c r="G32" s="23">
        <v>7.1999999999999998E-3</v>
      </c>
      <c r="H32" s="24"/>
      <c r="I32" s="25"/>
      <c r="J32" s="4"/>
    </row>
    <row r="33" spans="1:10" ht="12.95" customHeight="1">
      <c r="A33" s="19" t="s">
        <v>533</v>
      </c>
      <c r="B33" s="20" t="s">
        <v>534</v>
      </c>
      <c r="C33" s="16" t="s">
        <v>535</v>
      </c>
      <c r="D33" s="16" t="s">
        <v>526</v>
      </c>
      <c r="E33" s="21">
        <v>48775</v>
      </c>
      <c r="F33" s="22">
        <v>738.75</v>
      </c>
      <c r="G33" s="23">
        <v>7.1000000000000004E-3</v>
      </c>
      <c r="H33" s="24"/>
      <c r="I33" s="25"/>
      <c r="J33" s="4"/>
    </row>
    <row r="34" spans="1:10" ht="12.95" customHeight="1">
      <c r="A34" s="19" t="s">
        <v>574</v>
      </c>
      <c r="B34" s="20" t="s">
        <v>575</v>
      </c>
      <c r="C34" s="16" t="s">
        <v>576</v>
      </c>
      <c r="D34" s="16" t="s">
        <v>526</v>
      </c>
      <c r="E34" s="21">
        <v>34318</v>
      </c>
      <c r="F34" s="22">
        <v>255.45</v>
      </c>
      <c r="G34" s="23">
        <v>2.3999999999999998E-3</v>
      </c>
      <c r="H34" s="24"/>
      <c r="I34" s="25"/>
      <c r="J34" s="4"/>
    </row>
    <row r="35" spans="1:10" ht="12.95" customHeight="1">
      <c r="A35" s="19" t="s">
        <v>571</v>
      </c>
      <c r="B35" s="20" t="s">
        <v>572</v>
      </c>
      <c r="C35" s="16" t="s">
        <v>573</v>
      </c>
      <c r="D35" s="16" t="s">
        <v>516</v>
      </c>
      <c r="E35" s="21">
        <v>7491</v>
      </c>
      <c r="F35" s="22">
        <v>228.24</v>
      </c>
      <c r="G35" s="23">
        <v>2.2000000000000001E-3</v>
      </c>
      <c r="H35" s="24"/>
      <c r="I35" s="25"/>
      <c r="J35" s="4"/>
    </row>
    <row r="36" spans="1:10" ht="12.95" customHeight="1">
      <c r="A36" s="19" t="s">
        <v>592</v>
      </c>
      <c r="B36" s="20" t="s">
        <v>735</v>
      </c>
      <c r="C36" s="16" t="s">
        <v>593</v>
      </c>
      <c r="D36" s="16" t="s">
        <v>730</v>
      </c>
      <c r="E36" s="21">
        <v>1124000</v>
      </c>
      <c r="F36" s="22">
        <v>297.3</v>
      </c>
      <c r="G36" s="23">
        <v>2.8E-3</v>
      </c>
      <c r="H36" s="24"/>
      <c r="I36" s="25"/>
      <c r="J36" s="4"/>
    </row>
    <row r="37" spans="1:10" ht="12.95" customHeight="1">
      <c r="A37" s="4"/>
      <c r="B37" s="30" t="s">
        <v>29</v>
      </c>
      <c r="C37" s="31"/>
      <c r="D37" s="32"/>
      <c r="E37" s="31"/>
      <c r="F37" s="26">
        <f>SUM(F7:F36)</f>
        <v>84797.660000000033</v>
      </c>
      <c r="G37" s="331">
        <f>SUM(G7:G36)</f>
        <v>0.81079999999999997</v>
      </c>
      <c r="H37" s="28"/>
      <c r="I37" s="29"/>
      <c r="J37" s="4"/>
    </row>
    <row r="38" spans="1:10" ht="12.95" customHeight="1">
      <c r="A38" s="4"/>
      <c r="B38" s="15" t="s">
        <v>52</v>
      </c>
      <c r="C38" s="16"/>
      <c r="D38" s="16"/>
      <c r="E38" s="16"/>
      <c r="F38" s="16"/>
      <c r="G38" s="16"/>
      <c r="H38" s="17"/>
      <c r="I38" s="18"/>
      <c r="J38" s="4"/>
    </row>
    <row r="39" spans="1:10" ht="12.95" customHeight="1">
      <c r="A39" s="4"/>
      <c r="B39" s="15" t="s">
        <v>53</v>
      </c>
      <c r="C39" s="16"/>
      <c r="D39" s="16"/>
      <c r="E39" s="16"/>
      <c r="F39" s="4"/>
      <c r="G39" s="17"/>
      <c r="H39" s="17"/>
      <c r="I39" s="18"/>
      <c r="J39" s="4"/>
    </row>
    <row r="40" spans="1:10" ht="12.95" customHeight="1">
      <c r="A40" s="19" t="s">
        <v>677</v>
      </c>
      <c r="B40" s="20" t="s">
        <v>770</v>
      </c>
      <c r="C40" s="16" t="s">
        <v>678</v>
      </c>
      <c r="D40" s="16" t="s">
        <v>267</v>
      </c>
      <c r="E40" s="21">
        <v>500</v>
      </c>
      <c r="F40" s="22">
        <v>2336.73</v>
      </c>
      <c r="G40" s="23">
        <v>2.23E-2</v>
      </c>
      <c r="H40" s="33">
        <v>7.7049999999999993E-2</v>
      </c>
      <c r="I40" s="25"/>
      <c r="J40" s="4"/>
    </row>
    <row r="41" spans="1:10" ht="12.95" customHeight="1">
      <c r="A41" s="19" t="s">
        <v>679</v>
      </c>
      <c r="B41" s="20" t="s">
        <v>771</v>
      </c>
      <c r="C41" s="16" t="s">
        <v>680</v>
      </c>
      <c r="D41" s="16" t="s">
        <v>266</v>
      </c>
      <c r="E41" s="21">
        <v>500</v>
      </c>
      <c r="F41" s="22">
        <v>2330.29</v>
      </c>
      <c r="G41" s="23">
        <v>2.23E-2</v>
      </c>
      <c r="H41" s="33">
        <v>7.7499999999999999E-2</v>
      </c>
      <c r="I41" s="25"/>
      <c r="J41" s="4"/>
    </row>
    <row r="42" spans="1:10" ht="12.95" customHeight="1">
      <c r="A42" s="4"/>
      <c r="B42" s="15" t="s">
        <v>27</v>
      </c>
      <c r="C42" s="16"/>
      <c r="D42" s="16"/>
      <c r="E42" s="16"/>
      <c r="F42" s="26">
        <v>4667.0200000000004</v>
      </c>
      <c r="G42" s="27">
        <v>4.4600000000000001E-2</v>
      </c>
      <c r="H42" s="28"/>
      <c r="I42" s="29"/>
      <c r="J42" s="4"/>
    </row>
    <row r="43" spans="1:10" ht="12.95" customHeight="1">
      <c r="A43" s="4"/>
      <c r="B43" s="15" t="s">
        <v>58</v>
      </c>
      <c r="C43" s="16"/>
      <c r="D43" s="16"/>
      <c r="E43" s="16"/>
      <c r="F43" s="4"/>
      <c r="G43" s="17"/>
      <c r="H43" s="17"/>
      <c r="I43" s="18"/>
      <c r="J43" s="4"/>
    </row>
    <row r="44" spans="1:10" ht="12.95" customHeight="1">
      <c r="A44" s="19" t="s">
        <v>622</v>
      </c>
      <c r="B44" s="20" t="s">
        <v>623</v>
      </c>
      <c r="C44" s="16" t="s">
        <v>624</v>
      </c>
      <c r="D44" s="16" t="s">
        <v>266</v>
      </c>
      <c r="E44" s="21">
        <v>500</v>
      </c>
      <c r="F44" s="22">
        <v>2334.09</v>
      </c>
      <c r="G44" s="23">
        <v>2.23E-2</v>
      </c>
      <c r="H44" s="33">
        <v>7.9100000000000004E-2</v>
      </c>
      <c r="I44" s="25"/>
      <c r="J44" s="4"/>
    </row>
    <row r="45" spans="1:10" ht="12.95" customHeight="1">
      <c r="A45" s="4"/>
      <c r="B45" s="15" t="s">
        <v>27</v>
      </c>
      <c r="C45" s="16"/>
      <c r="D45" s="16"/>
      <c r="E45" s="16"/>
      <c r="F45" s="26">
        <v>2334.09</v>
      </c>
      <c r="G45" s="27">
        <v>2.23E-2</v>
      </c>
      <c r="H45" s="28"/>
      <c r="I45" s="29"/>
      <c r="J45" s="4"/>
    </row>
    <row r="46" spans="1:10" ht="12.95" customHeight="1">
      <c r="A46" s="4"/>
      <c r="B46" s="30" t="s">
        <v>29</v>
      </c>
      <c r="C46" s="31"/>
      <c r="D46" s="32"/>
      <c r="E46" s="31"/>
      <c r="F46" s="26">
        <v>7001.11</v>
      </c>
      <c r="G46" s="27">
        <v>6.6900000000000001E-2</v>
      </c>
      <c r="H46" s="28"/>
      <c r="I46" s="29"/>
      <c r="J46" s="4"/>
    </row>
    <row r="47" spans="1:10" ht="12.95" customHeight="1">
      <c r="A47" s="4"/>
      <c r="B47" s="15" t="s">
        <v>35</v>
      </c>
      <c r="C47" s="16"/>
      <c r="D47" s="16"/>
      <c r="E47" s="16"/>
      <c r="F47" s="16"/>
      <c r="G47" s="16"/>
      <c r="H47" s="17"/>
      <c r="I47" s="18"/>
      <c r="J47" s="4"/>
    </row>
    <row r="48" spans="1:10" ht="12.95" customHeight="1">
      <c r="A48" s="19" t="s">
        <v>386</v>
      </c>
      <c r="B48" s="20" t="s">
        <v>36</v>
      </c>
      <c r="C48" s="16"/>
      <c r="D48" s="16"/>
      <c r="E48" s="21"/>
      <c r="F48" s="22">
        <v>12805</v>
      </c>
      <c r="G48" s="23">
        <v>0.12239999999999999</v>
      </c>
      <c r="H48" s="33">
        <v>6.2953727940565876E-2</v>
      </c>
      <c r="I48" s="25"/>
      <c r="J48" s="4"/>
    </row>
    <row r="49" spans="1:10" ht="12.95" customHeight="1">
      <c r="A49" s="4"/>
      <c r="B49" s="15" t="s">
        <v>27</v>
      </c>
      <c r="C49" s="16"/>
      <c r="D49" s="16"/>
      <c r="E49" s="16"/>
      <c r="F49" s="26">
        <v>12805</v>
      </c>
      <c r="G49" s="27">
        <v>0.12239999999999999</v>
      </c>
      <c r="H49" s="28"/>
      <c r="I49" s="29"/>
      <c r="J49" s="4"/>
    </row>
    <row r="50" spans="1:10" ht="12.95" customHeight="1">
      <c r="A50" s="4"/>
      <c r="B50" s="30" t="s">
        <v>29</v>
      </c>
      <c r="C50" s="31"/>
      <c r="D50" s="32"/>
      <c r="E50" s="31"/>
      <c r="F50" s="26">
        <v>12805</v>
      </c>
      <c r="G50" s="27">
        <v>0.12239999999999999</v>
      </c>
      <c r="H50" s="28"/>
      <c r="I50" s="29"/>
      <c r="J50" s="4"/>
    </row>
    <row r="51" spans="1:10" ht="12.95" customHeight="1">
      <c r="A51" s="4"/>
      <c r="B51" s="30" t="s">
        <v>37</v>
      </c>
      <c r="C51" s="16"/>
      <c r="D51" s="32"/>
      <c r="E51" s="16"/>
      <c r="F51" s="37">
        <v>-14.84</v>
      </c>
      <c r="G51" s="27">
        <v>-1E-4</v>
      </c>
      <c r="H51" s="28"/>
      <c r="I51" s="29"/>
      <c r="J51" s="4"/>
    </row>
    <row r="52" spans="1:10" ht="12.95" customHeight="1" thickBot="1">
      <c r="A52" s="4"/>
      <c r="B52" s="38" t="s">
        <v>38</v>
      </c>
      <c r="C52" s="39"/>
      <c r="D52" s="39"/>
      <c r="E52" s="39"/>
      <c r="F52" s="40">
        <v>104588.93</v>
      </c>
      <c r="G52" s="41">
        <v>1</v>
      </c>
      <c r="H52" s="42"/>
      <c r="I52" s="43"/>
      <c r="J52" s="4"/>
    </row>
    <row r="53" spans="1:10" ht="12.95" customHeight="1" thickBot="1">
      <c r="A53" s="4"/>
      <c r="B53" s="8"/>
      <c r="C53" s="4"/>
      <c r="D53" s="4"/>
      <c r="E53" s="4"/>
      <c r="F53" s="4"/>
      <c r="G53" s="4"/>
      <c r="H53" s="4"/>
      <c r="I53" s="4"/>
      <c r="J53" s="4"/>
    </row>
    <row r="54" spans="1:10" ht="12.95" customHeight="1">
      <c r="A54" s="4"/>
      <c r="B54" s="491" t="s">
        <v>492</v>
      </c>
      <c r="C54" s="492"/>
      <c r="D54" s="492"/>
      <c r="E54" s="492"/>
      <c r="F54" s="492"/>
      <c r="G54" s="493"/>
      <c r="H54" s="4"/>
      <c r="I54" s="4"/>
      <c r="J54" s="4"/>
    </row>
    <row r="55" spans="1:10" ht="12.95" customHeight="1" thickBot="1">
      <c r="A55" s="4"/>
      <c r="B55" s="642" t="s">
        <v>493</v>
      </c>
      <c r="C55" s="643"/>
      <c r="D55" s="643"/>
      <c r="E55" s="496"/>
      <c r="F55" s="496"/>
      <c r="G55" s="497"/>
      <c r="H55" s="4"/>
      <c r="I55" s="4"/>
      <c r="J55" s="4"/>
    </row>
    <row r="56" spans="1:10" ht="12.95" customHeight="1" thickBot="1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>
      <c r="B57" s="45" t="s">
        <v>278</v>
      </c>
      <c r="C57" s="46"/>
      <c r="D57" s="46"/>
      <c r="E57" s="46"/>
      <c r="F57" s="46"/>
      <c r="G57" s="305"/>
      <c r="H57" s="306"/>
    </row>
    <row r="58" spans="1:10">
      <c r="B58" s="61" t="s">
        <v>279</v>
      </c>
      <c r="C58" s="62"/>
      <c r="D58" s="63"/>
      <c r="E58" s="63"/>
      <c r="F58" s="62"/>
      <c r="G58" s="307"/>
      <c r="H58" s="50"/>
    </row>
    <row r="59" spans="1:10" ht="40.5">
      <c r="B59" s="646" t="s">
        <v>280</v>
      </c>
      <c r="C59" s="647" t="s">
        <v>281</v>
      </c>
      <c r="D59" s="64" t="s">
        <v>282</v>
      </c>
      <c r="E59" s="64" t="s">
        <v>282</v>
      </c>
      <c r="F59" s="64" t="s">
        <v>283</v>
      </c>
      <c r="G59" s="307"/>
      <c r="H59" s="50"/>
    </row>
    <row r="60" spans="1:10">
      <c r="B60" s="646"/>
      <c r="C60" s="647"/>
      <c r="D60" s="64" t="s">
        <v>284</v>
      </c>
      <c r="E60" s="64" t="s">
        <v>285</v>
      </c>
      <c r="F60" s="64" t="s">
        <v>284</v>
      </c>
      <c r="G60" s="307"/>
      <c r="H60" s="50"/>
    </row>
    <row r="61" spans="1:10">
      <c r="B61" s="65" t="s">
        <v>51</v>
      </c>
      <c r="C61" s="66" t="s">
        <v>51</v>
      </c>
      <c r="D61" s="66" t="s">
        <v>51</v>
      </c>
      <c r="E61" s="66" t="s">
        <v>51</v>
      </c>
      <c r="F61" s="66" t="s">
        <v>51</v>
      </c>
      <c r="G61" s="307"/>
      <c r="H61" s="50"/>
    </row>
    <row r="62" spans="1:10" ht="15.75">
      <c r="B62" s="67" t="s">
        <v>286</v>
      </c>
      <c r="C62" s="68"/>
      <c r="D62" s="68"/>
      <c r="E62" s="68"/>
      <c r="F62" s="68"/>
      <c r="G62" s="307"/>
      <c r="H62" s="50"/>
    </row>
    <row r="63" spans="1:10" ht="15.75">
      <c r="B63" s="69"/>
      <c r="C63" s="52"/>
      <c r="D63" s="52"/>
      <c r="E63" s="52"/>
      <c r="F63" s="52"/>
      <c r="G63" s="307"/>
      <c r="H63" s="50"/>
    </row>
    <row r="64" spans="1:10" ht="15.75">
      <c r="B64" s="69" t="s">
        <v>685</v>
      </c>
      <c r="C64" s="52"/>
      <c r="D64" s="52"/>
      <c r="E64" s="52"/>
      <c r="F64" s="52"/>
      <c r="G64" s="307"/>
      <c r="H64" s="50"/>
    </row>
    <row r="65" spans="2:8">
      <c r="B65" s="51"/>
      <c r="C65" s="52"/>
      <c r="D65" s="52"/>
      <c r="E65" s="52"/>
      <c r="F65" s="52"/>
      <c r="G65" s="307"/>
      <c r="H65" s="50"/>
    </row>
    <row r="66" spans="2:8" ht="15.75">
      <c r="B66" s="69" t="s">
        <v>686</v>
      </c>
      <c r="C66" s="52"/>
      <c r="D66" s="52"/>
      <c r="E66" s="52"/>
      <c r="F66" s="52"/>
      <c r="G66" s="307"/>
      <c r="H66" s="50"/>
    </row>
    <row r="67" spans="2:8">
      <c r="B67" s="70" t="s">
        <v>687</v>
      </c>
      <c r="C67" s="71" t="s">
        <v>504</v>
      </c>
      <c r="D67" s="71" t="s">
        <v>707</v>
      </c>
      <c r="E67" s="52"/>
      <c r="F67" s="52"/>
      <c r="G67" s="307"/>
      <c r="H67" s="50"/>
    </row>
    <row r="68" spans="2:8">
      <c r="B68" s="70" t="s">
        <v>289</v>
      </c>
      <c r="C68" s="308">
        <v>20.737200000000001</v>
      </c>
      <c r="D68" s="346">
        <v>20.843800000000002</v>
      </c>
      <c r="E68" s="52"/>
      <c r="F68" s="52"/>
      <c r="G68" s="307"/>
      <c r="H68" s="50"/>
    </row>
    <row r="69" spans="2:8">
      <c r="B69" s="70" t="s">
        <v>294</v>
      </c>
      <c r="C69" s="308">
        <v>19.850000000000001</v>
      </c>
      <c r="D69" s="346">
        <v>19.928100000000001</v>
      </c>
      <c r="E69" s="52"/>
      <c r="F69" s="52"/>
      <c r="G69" s="307"/>
      <c r="H69" s="50"/>
    </row>
    <row r="70" spans="2:8">
      <c r="B70" s="51"/>
      <c r="C70" s="52"/>
      <c r="D70" s="52"/>
      <c r="E70" s="52"/>
      <c r="F70" s="52"/>
      <c r="G70" s="307"/>
      <c r="H70" s="50"/>
    </row>
    <row r="71" spans="2:8" ht="15.75">
      <c r="B71" s="69" t="s">
        <v>708</v>
      </c>
      <c r="C71" s="74"/>
      <c r="D71" s="74"/>
      <c r="E71" s="74"/>
      <c r="F71" s="52"/>
      <c r="G71" s="307"/>
      <c r="H71" s="50"/>
    </row>
    <row r="72" spans="2:8" ht="15.75">
      <c r="B72" s="69"/>
      <c r="C72" s="74"/>
      <c r="D72" s="74"/>
      <c r="E72" s="74"/>
      <c r="F72" s="52"/>
      <c r="G72" s="307"/>
      <c r="H72" s="50"/>
    </row>
    <row r="73" spans="2:8" ht="15.75">
      <c r="B73" s="69" t="s">
        <v>709</v>
      </c>
      <c r="C73" s="74"/>
      <c r="D73" s="74"/>
      <c r="E73" s="74"/>
      <c r="F73" s="52"/>
      <c r="G73" s="307"/>
      <c r="H73" s="50"/>
    </row>
    <row r="74" spans="2:8" ht="15.75">
      <c r="B74" s="69"/>
      <c r="C74" s="74"/>
      <c r="D74" s="74"/>
      <c r="E74" s="74"/>
      <c r="F74" s="52"/>
      <c r="G74" s="307"/>
      <c r="H74" s="50"/>
    </row>
    <row r="75" spans="2:8" ht="15.75">
      <c r="B75" s="69" t="s">
        <v>717</v>
      </c>
      <c r="C75" s="74"/>
      <c r="D75" s="80"/>
      <c r="E75" s="309"/>
      <c r="F75" s="52"/>
      <c r="G75" s="307"/>
      <c r="H75" s="50"/>
    </row>
    <row r="76" spans="2:8" ht="15.75">
      <c r="B76" s="79" t="s">
        <v>318</v>
      </c>
      <c r="C76" s="74"/>
      <c r="D76" s="74"/>
      <c r="E76" s="74"/>
      <c r="F76" s="52"/>
      <c r="G76" s="307"/>
      <c r="H76" s="50"/>
    </row>
    <row r="77" spans="2:8" ht="15.75">
      <c r="B77" s="81"/>
      <c r="C77" s="74"/>
      <c r="D77" s="74"/>
      <c r="E77" s="74"/>
      <c r="F77" s="52"/>
      <c r="G77" s="307"/>
      <c r="H77" s="50"/>
    </row>
    <row r="78" spans="2:8" ht="15.75">
      <c r="B78" s="69" t="s">
        <v>718</v>
      </c>
      <c r="C78" s="74"/>
      <c r="D78" s="74"/>
      <c r="E78" s="74"/>
      <c r="F78" s="310"/>
      <c r="G78" s="307"/>
      <c r="H78" s="50"/>
    </row>
    <row r="79" spans="2:8" ht="15.75">
      <c r="B79" s="69"/>
      <c r="C79" s="74"/>
      <c r="D79" s="74"/>
      <c r="E79" s="85"/>
      <c r="F79" s="52"/>
      <c r="G79" s="307"/>
      <c r="H79" s="50"/>
    </row>
    <row r="80" spans="2:8" s="351" customFormat="1" ht="19.5">
      <c r="B80" s="355" t="s">
        <v>739</v>
      </c>
      <c r="C80" s="356"/>
      <c r="D80" s="356"/>
      <c r="E80" s="348"/>
      <c r="F80" s="357"/>
      <c r="G80" s="349"/>
      <c r="H80" s="350"/>
    </row>
    <row r="81" spans="2:13" ht="19.5">
      <c r="B81" s="69"/>
      <c r="C81" s="74"/>
      <c r="D81" s="74"/>
      <c r="E81" s="86"/>
      <c r="F81" s="84"/>
      <c r="G81" s="307"/>
      <c r="H81" s="50"/>
    </row>
    <row r="82" spans="2:13" s="351" customFormat="1" ht="15.75">
      <c r="B82" s="352" t="s">
        <v>738</v>
      </c>
      <c r="C82" s="347"/>
      <c r="D82" s="347"/>
      <c r="E82" s="353"/>
      <c r="F82" s="354"/>
      <c r="G82" s="349"/>
      <c r="H82" s="350"/>
    </row>
    <row r="83" spans="2:13" ht="15.75">
      <c r="B83" s="69"/>
      <c r="C83" s="74"/>
      <c r="D83" s="74"/>
      <c r="E83" s="86"/>
      <c r="F83" s="52"/>
      <c r="G83" s="307"/>
      <c r="H83" s="50"/>
    </row>
    <row r="84" spans="2:13" s="339" customFormat="1" ht="15.75">
      <c r="B84" s="334" t="s">
        <v>729</v>
      </c>
      <c r="C84" s="335"/>
      <c r="D84" s="335"/>
      <c r="E84" s="335"/>
      <c r="F84" s="336"/>
      <c r="G84" s="337"/>
      <c r="H84" s="338"/>
    </row>
    <row r="85" spans="2:13" ht="15.75">
      <c r="B85" s="69"/>
      <c r="C85" s="74"/>
      <c r="D85" s="74"/>
      <c r="E85" s="74"/>
      <c r="F85" s="52"/>
      <c r="G85" s="307"/>
      <c r="H85" s="50"/>
    </row>
    <row r="86" spans="2:13" ht="15.75">
      <c r="B86" s="69" t="s">
        <v>719</v>
      </c>
      <c r="C86" s="74"/>
      <c r="D86" s="74"/>
      <c r="E86" s="74"/>
      <c r="F86" s="52"/>
      <c r="G86" s="307"/>
      <c r="H86" s="50"/>
    </row>
    <row r="87" spans="2:13" ht="15.75">
      <c r="B87" s="69"/>
      <c r="C87" s="74"/>
      <c r="D87" s="74"/>
      <c r="E87" s="74"/>
      <c r="F87" s="52"/>
      <c r="G87" s="307"/>
      <c r="H87" s="50"/>
    </row>
    <row r="88" spans="2:13" ht="15.75">
      <c r="B88" s="69" t="s">
        <v>327</v>
      </c>
      <c r="C88" s="74"/>
      <c r="D88" s="74"/>
      <c r="E88" s="74"/>
      <c r="F88" s="52"/>
      <c r="G88" s="307"/>
      <c r="H88" s="50"/>
    </row>
    <row r="89" spans="2:13" ht="15.75" thickBot="1">
      <c r="B89" s="311"/>
      <c r="C89" s="312"/>
      <c r="D89" s="312"/>
      <c r="E89" s="313"/>
      <c r="F89" s="314"/>
      <c r="G89" s="313"/>
      <c r="H89" s="315"/>
    </row>
    <row r="91" spans="2:13">
      <c r="B91" s="655" t="s">
        <v>776</v>
      </c>
      <c r="C91" s="656"/>
      <c r="D91" s="656"/>
      <c r="E91" s="656"/>
      <c r="F91" s="656"/>
      <c r="G91" s="656"/>
      <c r="H91" s="656"/>
      <c r="I91" s="656"/>
      <c r="J91" s="656"/>
      <c r="K91" s="657"/>
      <c r="L91" s="528"/>
      <c r="M91" s="511"/>
    </row>
    <row r="92" spans="2:13" ht="15" customHeight="1">
      <c r="B92" s="629" t="s">
        <v>777</v>
      </c>
      <c r="C92" s="630" t="s">
        <v>778</v>
      </c>
      <c r="D92" s="630"/>
      <c r="E92" s="526" t="s">
        <v>779</v>
      </c>
      <c r="F92" s="526" t="s">
        <v>780</v>
      </c>
      <c r="G92" s="624" t="s">
        <v>781</v>
      </c>
      <c r="H92" s="625"/>
      <c r="I92" s="625"/>
      <c r="J92" s="625"/>
      <c r="K92" s="626"/>
      <c r="L92" s="528"/>
      <c r="M92" s="511"/>
    </row>
    <row r="93" spans="2:13" ht="26.25">
      <c r="B93" s="629"/>
      <c r="C93" s="526" t="s">
        <v>294</v>
      </c>
      <c r="D93" s="526" t="s">
        <v>289</v>
      </c>
      <c r="E93" s="526" t="s">
        <v>782</v>
      </c>
      <c r="F93" s="526" t="s">
        <v>783</v>
      </c>
      <c r="G93" s="624" t="s">
        <v>294</v>
      </c>
      <c r="H93" s="626"/>
      <c r="I93" s="526" t="s">
        <v>289</v>
      </c>
      <c r="J93" s="526" t="s">
        <v>782</v>
      </c>
      <c r="K93" s="526" t="s">
        <v>783</v>
      </c>
      <c r="L93" s="529"/>
      <c r="M93" s="511"/>
    </row>
    <row r="94" spans="2:13">
      <c r="B94" s="520" t="s">
        <v>833</v>
      </c>
      <c r="C94" s="522">
        <v>0.21599029771980938</v>
      </c>
      <c r="D94" s="521">
        <v>0.23158256867597338</v>
      </c>
      <c r="E94" s="521">
        <v>0.16103337057555134</v>
      </c>
      <c r="F94" s="521">
        <v>0.14880658521422263</v>
      </c>
      <c r="G94" s="669">
        <v>19928.099999999999</v>
      </c>
      <c r="H94" s="670"/>
      <c r="I94" s="523">
        <v>20843.800000000003</v>
      </c>
      <c r="J94" s="523">
        <v>16929.502562248203</v>
      </c>
      <c r="K94" s="523">
        <v>16309.185700761362</v>
      </c>
      <c r="L94" s="530"/>
      <c r="M94" s="511"/>
    </row>
    <row r="95" spans="2:13">
      <c r="B95" s="525" t="s">
        <v>785</v>
      </c>
      <c r="C95" s="522">
        <v>6.1151136599626232E-2</v>
      </c>
      <c r="D95" s="521">
        <v>7.580347972397572E-2</v>
      </c>
      <c r="E95" s="521">
        <v>1.2825600330047093E-2</v>
      </c>
      <c r="F95" s="521">
        <v>3.1786787667375416E-2</v>
      </c>
      <c r="G95" s="669">
        <v>10611.511365996263</v>
      </c>
      <c r="H95" s="670"/>
      <c r="I95" s="523">
        <v>10758.034797239758</v>
      </c>
      <c r="J95" s="523">
        <v>10128.25600330047</v>
      </c>
      <c r="K95" s="523">
        <v>10317.867876673754</v>
      </c>
      <c r="L95" s="530"/>
      <c r="M95" s="511"/>
    </row>
    <row r="96" spans="2:13">
      <c r="B96" s="525" t="s">
        <v>786</v>
      </c>
      <c r="C96" s="532">
        <v>0.22321225321957017</v>
      </c>
      <c r="D96" s="521">
        <v>0.23906280981878214</v>
      </c>
      <c r="E96" s="521">
        <v>0.16095602088639893</v>
      </c>
      <c r="F96" s="521">
        <v>0.1520948157089097</v>
      </c>
      <c r="G96" s="669">
        <v>18312.397195445814</v>
      </c>
      <c r="H96" s="670"/>
      <c r="I96" s="523">
        <v>19034.216990694662</v>
      </c>
      <c r="J96" s="523">
        <v>15653.983871196528</v>
      </c>
      <c r="K96" s="523">
        <v>15297.946153914872</v>
      </c>
      <c r="L96" s="530"/>
      <c r="M96" s="511"/>
    </row>
    <row r="97" spans="2:13">
      <c r="B97" s="525" t="s">
        <v>787</v>
      </c>
      <c r="C97" s="532" t="s">
        <v>834</v>
      </c>
      <c r="D97" s="532" t="s">
        <v>834</v>
      </c>
      <c r="E97" s="532" t="s">
        <v>834</v>
      </c>
      <c r="F97" s="532" t="s">
        <v>834</v>
      </c>
      <c r="G97" s="667" t="s">
        <v>834</v>
      </c>
      <c r="H97" s="668"/>
      <c r="I97" s="532" t="s">
        <v>834</v>
      </c>
      <c r="J97" s="532" t="s">
        <v>834</v>
      </c>
      <c r="K97" s="532" t="s">
        <v>834</v>
      </c>
      <c r="L97" s="583"/>
      <c r="M97" s="511"/>
    </row>
    <row r="98" spans="2:13">
      <c r="B98" s="510"/>
      <c r="C98" s="512"/>
      <c r="D98" s="512"/>
      <c r="E98" s="512"/>
      <c r="F98" s="512"/>
      <c r="G98" s="512"/>
      <c r="H98" s="513"/>
      <c r="I98" s="513"/>
      <c r="J98" s="513"/>
      <c r="K98" s="513"/>
      <c r="L98" s="511"/>
      <c r="M98" s="511"/>
    </row>
    <row r="99" spans="2:13">
      <c r="B99" s="511"/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</row>
    <row r="100" spans="2:13">
      <c r="B100" s="623" t="s">
        <v>835</v>
      </c>
      <c r="C100" s="623"/>
      <c r="D100" s="623"/>
      <c r="E100" s="623"/>
      <c r="F100" s="623"/>
      <c r="G100" s="510"/>
      <c r="H100" s="511"/>
      <c r="I100" s="511"/>
      <c r="J100" s="511"/>
      <c r="K100" s="511"/>
      <c r="L100" s="511"/>
      <c r="M100" s="511"/>
    </row>
    <row r="101" spans="2:13" ht="64.5">
      <c r="B101" s="584" t="s">
        <v>828</v>
      </c>
      <c r="C101" s="534" t="s">
        <v>836</v>
      </c>
      <c r="D101" s="534" t="s">
        <v>785</v>
      </c>
      <c r="E101" s="534" t="s">
        <v>786</v>
      </c>
      <c r="F101" s="534" t="s">
        <v>787</v>
      </c>
      <c r="G101" s="511"/>
      <c r="H101" s="511"/>
      <c r="I101" s="511"/>
      <c r="J101" s="511"/>
      <c r="K101" s="511"/>
      <c r="L101" s="511"/>
      <c r="M101" s="511"/>
    </row>
    <row r="102" spans="2:13">
      <c r="B102" s="520" t="s">
        <v>790</v>
      </c>
      <c r="C102" s="531">
        <v>430000</v>
      </c>
      <c r="D102" s="531">
        <v>120000</v>
      </c>
      <c r="E102" s="531">
        <v>360000</v>
      </c>
      <c r="F102" s="532" t="s">
        <v>834</v>
      </c>
      <c r="G102" s="515"/>
      <c r="H102" s="511"/>
      <c r="I102" s="511"/>
      <c r="J102" s="511"/>
      <c r="K102" s="511"/>
      <c r="L102" s="511"/>
      <c r="M102" s="511"/>
    </row>
    <row r="103" spans="2:13">
      <c r="B103" s="520" t="s">
        <v>791</v>
      </c>
      <c r="C103" s="531">
        <v>627274.23476426397</v>
      </c>
      <c r="D103" s="531">
        <v>126397.453225237</v>
      </c>
      <c r="E103" s="531">
        <v>492517.425153333</v>
      </c>
      <c r="F103" s="532" t="s">
        <v>834</v>
      </c>
      <c r="G103" s="515"/>
      <c r="H103" s="511"/>
      <c r="I103" s="511"/>
      <c r="J103" s="511"/>
      <c r="K103" s="511"/>
      <c r="L103" s="511"/>
      <c r="M103" s="511"/>
    </row>
    <row r="104" spans="2:13">
      <c r="B104" s="520" t="s">
        <v>792</v>
      </c>
      <c r="C104" s="532">
        <v>0.21543419795802299</v>
      </c>
      <c r="D104" s="532">
        <v>9.9891851737210005E-2</v>
      </c>
      <c r="E104" s="532">
        <v>0.21434784781015301</v>
      </c>
      <c r="F104" s="532" t="s">
        <v>834</v>
      </c>
      <c r="G104" s="515"/>
      <c r="H104" s="511"/>
      <c r="I104" s="511"/>
      <c r="J104" s="511"/>
      <c r="K104" s="511"/>
      <c r="L104" s="511"/>
      <c r="M104" s="511"/>
    </row>
    <row r="105" spans="2:13">
      <c r="B105" s="520" t="s">
        <v>793</v>
      </c>
      <c r="C105" s="532">
        <v>0.16638584910891199</v>
      </c>
      <c r="D105" s="532">
        <v>2.23733874815976E-2</v>
      </c>
      <c r="E105" s="532">
        <v>0.16784294010148201</v>
      </c>
      <c r="F105" s="532" t="s">
        <v>834</v>
      </c>
      <c r="G105" s="515"/>
      <c r="H105" s="511"/>
      <c r="I105" s="511"/>
      <c r="J105" s="511"/>
      <c r="K105" s="511"/>
      <c r="L105" s="511"/>
      <c r="M105" s="511"/>
    </row>
    <row r="106" spans="2:13">
      <c r="B106" s="520" t="s">
        <v>794</v>
      </c>
      <c r="C106" s="532">
        <v>0.15946196913719179</v>
      </c>
      <c r="D106" s="532">
        <v>4.8787352442741391E-2</v>
      </c>
      <c r="E106" s="532">
        <v>0.16370641589164736</v>
      </c>
      <c r="F106" s="532" t="s">
        <v>834</v>
      </c>
      <c r="G106" s="515"/>
      <c r="H106" s="511"/>
      <c r="I106" s="511"/>
      <c r="J106" s="511"/>
      <c r="K106" s="511"/>
      <c r="L106" s="511"/>
      <c r="M106" s="511"/>
    </row>
    <row r="107" spans="2:13">
      <c r="B107" s="511"/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</row>
    <row r="108" spans="2:13">
      <c r="B108" s="666" t="s">
        <v>837</v>
      </c>
      <c r="C108" s="666"/>
      <c r="D108" s="666"/>
      <c r="E108" s="666"/>
      <c r="F108" s="666"/>
      <c r="G108" s="510"/>
      <c r="H108" s="511"/>
      <c r="I108" s="511"/>
      <c r="J108" s="511"/>
      <c r="K108" s="511"/>
      <c r="L108" s="511"/>
      <c r="M108" s="511"/>
    </row>
    <row r="109" spans="2:13" ht="64.5">
      <c r="B109" s="584" t="s">
        <v>828</v>
      </c>
      <c r="C109" s="534" t="s">
        <v>836</v>
      </c>
      <c r="D109" s="534" t="s">
        <v>785</v>
      </c>
      <c r="E109" s="534" t="s">
        <v>786</v>
      </c>
      <c r="F109" s="534" t="s">
        <v>787</v>
      </c>
      <c r="G109" s="511"/>
      <c r="H109" s="511"/>
      <c r="I109" s="511"/>
      <c r="J109" s="511"/>
      <c r="K109" s="511"/>
      <c r="L109" s="511"/>
      <c r="M109" s="511"/>
    </row>
    <row r="110" spans="2:13">
      <c r="B110" s="520" t="s">
        <v>790</v>
      </c>
      <c r="C110" s="531">
        <v>430000</v>
      </c>
      <c r="D110" s="531">
        <v>120000</v>
      </c>
      <c r="E110" s="531">
        <v>360000</v>
      </c>
      <c r="F110" s="532" t="s">
        <v>834</v>
      </c>
      <c r="G110" s="515"/>
      <c r="H110" s="511"/>
      <c r="I110" s="511"/>
      <c r="J110" s="511"/>
      <c r="K110" s="511"/>
      <c r="L110" s="511"/>
      <c r="M110" s="511"/>
    </row>
    <row r="111" spans="2:13">
      <c r="B111" s="520" t="s">
        <v>791</v>
      </c>
      <c r="C111" s="531">
        <v>644668.52757589403</v>
      </c>
      <c r="D111" s="531">
        <v>127363.901578826</v>
      </c>
      <c r="E111" s="531">
        <v>504038.28651570203</v>
      </c>
      <c r="F111" s="532" t="s">
        <v>834</v>
      </c>
      <c r="G111" s="515"/>
      <c r="H111" s="511"/>
      <c r="I111" s="511"/>
      <c r="J111" s="511"/>
      <c r="K111" s="511"/>
      <c r="L111" s="511"/>
      <c r="M111" s="511"/>
    </row>
    <row r="112" spans="2:13">
      <c r="B112" s="520" t="s">
        <v>792</v>
      </c>
      <c r="C112" s="532">
        <v>0.231800759439102</v>
      </c>
      <c r="D112" s="532">
        <v>0.115228836408947</v>
      </c>
      <c r="E112" s="532">
        <v>0.23106623784729299</v>
      </c>
      <c r="F112" s="532" t="s">
        <v>834</v>
      </c>
      <c r="G112" s="515"/>
      <c r="H112" s="511"/>
      <c r="I112" s="511"/>
      <c r="J112" s="511"/>
      <c r="K112" s="511"/>
      <c r="L112" s="511"/>
      <c r="M112" s="511"/>
    </row>
    <row r="113" spans="2:13">
      <c r="B113" s="520" t="s">
        <v>793</v>
      </c>
      <c r="C113" s="532">
        <v>0.16638584910891199</v>
      </c>
      <c r="D113" s="532">
        <v>2.23733874815976E-2</v>
      </c>
      <c r="E113" s="532">
        <v>0.16784294010148201</v>
      </c>
      <c r="F113" s="532" t="s">
        <v>834</v>
      </c>
      <c r="G113" s="515"/>
      <c r="H113" s="511"/>
      <c r="I113" s="511"/>
      <c r="J113" s="511"/>
      <c r="K113" s="511"/>
      <c r="L113" s="511"/>
      <c r="M113" s="511"/>
    </row>
    <row r="114" spans="2:13">
      <c r="B114" s="520" t="s">
        <v>794</v>
      </c>
      <c r="C114" s="532">
        <v>0.15946196913719179</v>
      </c>
      <c r="D114" s="532">
        <v>4.8787352442741391E-2</v>
      </c>
      <c r="E114" s="532">
        <v>0.16370641589164736</v>
      </c>
      <c r="F114" s="532" t="s">
        <v>834</v>
      </c>
      <c r="G114" s="515"/>
      <c r="H114" s="511"/>
      <c r="I114" s="511"/>
      <c r="J114" s="511"/>
      <c r="K114" s="511"/>
      <c r="L114" s="511"/>
      <c r="M114" s="511"/>
    </row>
    <row r="115" spans="2:13">
      <c r="B115" s="510"/>
      <c r="C115" s="515"/>
      <c r="D115" s="515"/>
      <c r="E115" s="515"/>
      <c r="F115" s="515"/>
      <c r="G115" s="515"/>
      <c r="H115" s="511"/>
      <c r="I115" s="511"/>
      <c r="J115" s="511"/>
      <c r="K115" s="511"/>
      <c r="L115" s="511"/>
      <c r="M115" s="511"/>
    </row>
    <row r="116" spans="2:13">
      <c r="B116" s="533" t="s">
        <v>796</v>
      </c>
      <c r="C116" s="533"/>
      <c r="D116" s="515"/>
      <c r="E116" s="515"/>
      <c r="F116" s="515"/>
      <c r="G116" s="515"/>
      <c r="H116" s="511"/>
      <c r="I116" s="511"/>
      <c r="J116" s="511"/>
      <c r="K116" s="511"/>
      <c r="L116" s="511"/>
      <c r="M116" s="511"/>
    </row>
    <row r="117" spans="2:13">
      <c r="B117" s="519" t="s">
        <v>797</v>
      </c>
      <c r="C117" s="535">
        <v>0.18606701073823184</v>
      </c>
      <c r="D117" s="515"/>
      <c r="E117" s="515"/>
      <c r="F117" s="515"/>
      <c r="G117" s="515"/>
      <c r="H117" s="511"/>
      <c r="I117" s="511"/>
      <c r="J117" s="511"/>
      <c r="K117" s="511"/>
      <c r="L117" s="511"/>
      <c r="M117" s="511"/>
    </row>
    <row r="118" spans="2:13">
      <c r="B118" s="519" t="s">
        <v>798</v>
      </c>
      <c r="C118" s="535">
        <v>0.22975982319445176</v>
      </c>
      <c r="D118" s="515"/>
      <c r="E118" s="515"/>
      <c r="F118" s="515"/>
      <c r="G118" s="515"/>
      <c r="H118" s="511"/>
      <c r="I118" s="511"/>
      <c r="J118" s="511"/>
      <c r="K118" s="511"/>
      <c r="L118" s="511"/>
      <c r="M118" s="511"/>
    </row>
    <row r="119" spans="2:13">
      <c r="B119" s="519" t="s">
        <v>799</v>
      </c>
      <c r="C119" s="536">
        <v>0.83925008346487717</v>
      </c>
      <c r="D119" s="515"/>
      <c r="E119" s="515"/>
      <c r="F119" s="515"/>
      <c r="G119" s="515"/>
      <c r="H119" s="511"/>
      <c r="I119" s="511"/>
      <c r="J119" s="511"/>
      <c r="K119" s="511"/>
      <c r="L119" s="511"/>
      <c r="M119" s="511"/>
    </row>
    <row r="120" spans="2:13">
      <c r="B120" s="519" t="s">
        <v>800</v>
      </c>
      <c r="C120" s="536">
        <v>0.73110261573660029</v>
      </c>
      <c r="D120" s="515"/>
      <c r="E120" s="515"/>
      <c r="F120" s="515"/>
      <c r="G120" s="515"/>
      <c r="H120" s="511"/>
      <c r="I120" s="511"/>
      <c r="J120" s="511"/>
      <c r="K120" s="511"/>
      <c r="L120" s="511"/>
      <c r="M120" s="511"/>
    </row>
    <row r="121" spans="2:13">
      <c r="B121" s="519" t="s">
        <v>801</v>
      </c>
      <c r="C121" s="536">
        <v>0.21359074763368241</v>
      </c>
      <c r="D121" s="515"/>
      <c r="E121" s="515"/>
      <c r="F121" s="515"/>
      <c r="G121" s="515"/>
      <c r="H121" s="511"/>
      <c r="I121" s="511"/>
      <c r="J121" s="511"/>
      <c r="K121" s="511"/>
      <c r="L121" s="511"/>
      <c r="M121" s="511"/>
    </row>
    <row r="122" spans="2:13">
      <c r="B122" s="519" t="s">
        <v>802</v>
      </c>
      <c r="C122" s="537">
        <v>-3.9468095626697841E-2</v>
      </c>
      <c r="D122" s="515"/>
      <c r="E122" s="515"/>
      <c r="F122" s="515"/>
      <c r="G122" s="515"/>
      <c r="H122" s="511"/>
      <c r="I122" s="511"/>
      <c r="J122" s="511"/>
      <c r="K122" s="511"/>
      <c r="L122" s="511"/>
      <c r="M122" s="511"/>
    </row>
    <row r="123" spans="2:13">
      <c r="B123" s="538" t="s">
        <v>803</v>
      </c>
      <c r="C123" s="539">
        <v>0.43247084841925565</v>
      </c>
      <c r="D123" s="515"/>
      <c r="E123" s="515"/>
      <c r="F123" s="515"/>
      <c r="G123" s="515"/>
      <c r="H123" s="511"/>
      <c r="I123" s="511"/>
      <c r="J123" s="511"/>
      <c r="K123" s="511"/>
      <c r="L123" s="511"/>
      <c r="M123" s="511"/>
    </row>
    <row r="124" spans="2:13">
      <c r="B124" s="520" t="s">
        <v>804</v>
      </c>
      <c r="C124" s="540">
        <v>6.5000000000000002E-2</v>
      </c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</row>
    <row r="125" spans="2:13"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</row>
    <row r="126" spans="2:13">
      <c r="B126" s="526" t="s">
        <v>807</v>
      </c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</row>
    <row r="127" spans="2:13">
      <c r="B127" s="520" t="s">
        <v>838</v>
      </c>
      <c r="C127" s="510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</row>
    <row r="128" spans="2:13">
      <c r="B128" s="520" t="s">
        <v>839</v>
      </c>
      <c r="C128" s="510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</row>
    <row r="129" spans="2:6" ht="15.75" thickBot="1"/>
    <row r="130" spans="2:6">
      <c r="B130" s="585"/>
      <c r="C130" s="586"/>
      <c r="D130" s="586"/>
      <c r="E130" s="587" t="s">
        <v>840</v>
      </c>
      <c r="F130" s="588"/>
    </row>
    <row r="131" spans="2:6">
      <c r="B131" s="589" t="s">
        <v>811</v>
      </c>
      <c r="C131" s="590"/>
      <c r="D131" s="590"/>
      <c r="E131" s="591"/>
      <c r="F131" s="547"/>
    </row>
    <row r="132" spans="2:6">
      <c r="B132" s="592" t="s">
        <v>812</v>
      </c>
      <c r="C132" s="590"/>
      <c r="D132" s="590"/>
      <c r="E132" s="591"/>
      <c r="F132" s="547"/>
    </row>
    <row r="133" spans="2:6">
      <c r="B133" s="593" t="s">
        <v>841</v>
      </c>
      <c r="C133" s="590"/>
      <c r="D133" s="590"/>
      <c r="E133" s="591"/>
      <c r="F133" s="547"/>
    </row>
    <row r="134" spans="2:6">
      <c r="B134" s="593" t="s">
        <v>842</v>
      </c>
      <c r="C134" s="590"/>
      <c r="D134" s="590"/>
      <c r="E134" s="591"/>
      <c r="F134" s="547"/>
    </row>
    <row r="135" spans="2:6">
      <c r="B135" s="594"/>
      <c r="C135" s="590"/>
      <c r="D135" s="590"/>
      <c r="E135" s="591"/>
      <c r="F135" s="547"/>
    </row>
    <row r="136" spans="2:6" ht="15.75" thickBot="1">
      <c r="B136" s="595" t="s">
        <v>814</v>
      </c>
      <c r="C136" s="596"/>
      <c r="D136" s="596"/>
      <c r="E136" s="597"/>
      <c r="F136" s="555"/>
    </row>
    <row r="137" spans="2:6" ht="15.75" thickBot="1"/>
    <row r="138" spans="2:6">
      <c r="B138" s="598" t="s">
        <v>844</v>
      </c>
    </row>
    <row r="139" spans="2:6">
      <c r="B139" s="599" t="s">
        <v>843</v>
      </c>
    </row>
    <row r="140" spans="2:6">
      <c r="B140" s="600"/>
    </row>
    <row r="141" spans="2:6">
      <c r="B141" s="600"/>
    </row>
    <row r="142" spans="2:6">
      <c r="B142" s="600"/>
    </row>
    <row r="143" spans="2:6">
      <c r="B143" s="600"/>
    </row>
    <row r="144" spans="2:6">
      <c r="B144" s="600"/>
    </row>
    <row r="145" spans="2:2">
      <c r="B145" s="600"/>
    </row>
    <row r="146" spans="2:2">
      <c r="B146" s="600"/>
    </row>
    <row r="147" spans="2:2">
      <c r="B147" s="600"/>
    </row>
    <row r="148" spans="2:2" ht="15.75" thickBot="1">
      <c r="B148" s="601"/>
    </row>
  </sheetData>
  <mergeCells count="15">
    <mergeCell ref="B1:E1"/>
    <mergeCell ref="B91:K91"/>
    <mergeCell ref="B92:B93"/>
    <mergeCell ref="C92:D92"/>
    <mergeCell ref="B100:F100"/>
    <mergeCell ref="B108:F108"/>
    <mergeCell ref="B55:D55"/>
    <mergeCell ref="B59:B60"/>
    <mergeCell ref="C59:C60"/>
    <mergeCell ref="G97:H97"/>
    <mergeCell ref="G92:K92"/>
    <mergeCell ref="G93:H93"/>
    <mergeCell ref="G94:H94"/>
    <mergeCell ref="G95:H95"/>
    <mergeCell ref="G96:H96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3748-D010-4644-BC89-88C0CED78293}">
  <sheetPr>
    <outlinePr summaryBelow="0"/>
  </sheetPr>
  <dimension ref="A1:L288"/>
  <sheetViews>
    <sheetView zoomScaleNormal="100" workbookViewId="0">
      <selection activeCell="B1" sqref="B1:E1"/>
    </sheetView>
  </sheetViews>
  <sheetFormatPr defaultColWidth="8.5703125" defaultRowHeight="15"/>
  <cols>
    <col min="1" max="1" width="3.42578125" style="134" customWidth="1"/>
    <col min="2" max="2" width="53.42578125" style="134" customWidth="1"/>
    <col min="3" max="3" width="19.42578125" style="134" bestFit="1" customWidth="1"/>
    <col min="4" max="4" width="25.140625" style="134" customWidth="1"/>
    <col min="5" max="5" width="15.42578125" style="134" customWidth="1"/>
    <col min="6" max="6" width="20.7109375" style="134" customWidth="1"/>
    <col min="7" max="7" width="12.42578125" style="134" customWidth="1"/>
    <col min="8" max="8" width="11.5703125" style="134" customWidth="1"/>
    <col min="9" max="9" width="11.140625" style="134" customWidth="1"/>
    <col min="10" max="10" width="18.7109375" style="242" customWidth="1"/>
    <col min="11" max="11" width="13.42578125" style="134" bestFit="1" customWidth="1"/>
    <col min="12" max="16384" width="8.5703125" style="134"/>
  </cols>
  <sheetData>
    <row r="1" spans="1:11" ht="16.350000000000001" customHeight="1">
      <c r="A1" s="131"/>
      <c r="B1" s="665" t="s">
        <v>750</v>
      </c>
      <c r="C1" s="665"/>
      <c r="D1" s="665"/>
      <c r="E1" s="665"/>
      <c r="F1" s="131"/>
      <c r="G1" s="131"/>
      <c r="H1" s="131"/>
      <c r="I1" s="131"/>
      <c r="J1" s="134"/>
    </row>
    <row r="2" spans="1:11" ht="13.35" customHeight="1">
      <c r="A2" s="131"/>
      <c r="B2" s="135"/>
      <c r="C2" s="131"/>
      <c r="D2" s="131"/>
      <c r="E2" s="131"/>
      <c r="F2" s="131"/>
      <c r="G2" s="131"/>
      <c r="H2" s="131"/>
      <c r="I2" s="131"/>
      <c r="J2" s="134"/>
    </row>
    <row r="3" spans="1:11" ht="13.35" customHeight="1" thickBot="1">
      <c r="A3" s="136" t="s">
        <v>5</v>
      </c>
      <c r="B3" s="137" t="s">
        <v>379</v>
      </c>
      <c r="C3" s="131"/>
      <c r="D3" s="131"/>
      <c r="E3" s="131"/>
      <c r="F3" s="131"/>
      <c r="G3" s="131"/>
      <c r="H3" s="131"/>
      <c r="I3" s="131"/>
      <c r="J3" s="134"/>
    </row>
    <row r="4" spans="1:11" ht="28.35" customHeight="1">
      <c r="A4" s="131"/>
      <c r="B4" s="138" t="s">
        <v>6</v>
      </c>
      <c r="C4" s="139" t="s">
        <v>7</v>
      </c>
      <c r="D4" s="140" t="s">
        <v>8</v>
      </c>
      <c r="E4" s="140" t="s">
        <v>9</v>
      </c>
      <c r="F4" s="140" t="s">
        <v>10</v>
      </c>
      <c r="G4" s="140" t="s">
        <v>11</v>
      </c>
      <c r="H4" s="140" t="s">
        <v>12</v>
      </c>
      <c r="I4" s="141" t="s">
        <v>13</v>
      </c>
      <c r="J4" s="134"/>
    </row>
    <row r="5" spans="1:11" ht="13.35" customHeight="1">
      <c r="A5" s="131"/>
      <c r="B5" s="143" t="s">
        <v>14</v>
      </c>
      <c r="C5" s="144"/>
      <c r="D5" s="144"/>
      <c r="E5" s="144"/>
      <c r="F5" s="144"/>
      <c r="G5" s="144"/>
      <c r="H5" s="145"/>
      <c r="I5" s="146"/>
      <c r="J5" s="134"/>
    </row>
    <row r="6" spans="1:11" ht="13.35" customHeight="1">
      <c r="A6" s="131"/>
      <c r="B6" s="143" t="s">
        <v>15</v>
      </c>
      <c r="C6" s="144"/>
      <c r="D6" s="144"/>
      <c r="E6" s="144"/>
      <c r="F6" s="131"/>
      <c r="G6" s="145"/>
      <c r="H6" s="145"/>
      <c r="I6" s="146"/>
      <c r="J6" s="134"/>
    </row>
    <row r="7" spans="1:11" ht="13.35" customHeight="1">
      <c r="A7" s="147" t="s">
        <v>387</v>
      </c>
      <c r="B7" s="148" t="s">
        <v>92</v>
      </c>
      <c r="C7" s="144" t="s">
        <v>93</v>
      </c>
      <c r="D7" s="144" t="s">
        <v>16</v>
      </c>
      <c r="E7" s="149">
        <v>9976423</v>
      </c>
      <c r="F7" s="150">
        <v>3297.21</v>
      </c>
      <c r="G7" s="151">
        <v>2.7199999999999998E-2</v>
      </c>
      <c r="H7" s="241"/>
      <c r="I7" s="153"/>
      <c r="J7" s="134"/>
      <c r="K7" s="242"/>
    </row>
    <row r="8" spans="1:11" ht="13.35" customHeight="1">
      <c r="A8" s="147" t="s">
        <v>388</v>
      </c>
      <c r="B8" s="148" t="s">
        <v>94</v>
      </c>
      <c r="C8" s="144" t="s">
        <v>95</v>
      </c>
      <c r="D8" s="144" t="s">
        <v>96</v>
      </c>
      <c r="E8" s="149">
        <v>1089812</v>
      </c>
      <c r="F8" s="150">
        <v>2367.62</v>
      </c>
      <c r="G8" s="151">
        <v>1.95E-2</v>
      </c>
      <c r="H8" s="241"/>
      <c r="I8" s="153"/>
      <c r="J8" s="134"/>
      <c r="K8" s="242"/>
    </row>
    <row r="9" spans="1:11" ht="13.35" customHeight="1">
      <c r="A9" s="147" t="s">
        <v>389</v>
      </c>
      <c r="B9" s="148" t="s">
        <v>97</v>
      </c>
      <c r="C9" s="144" t="s">
        <v>98</v>
      </c>
      <c r="D9" s="144" t="s">
        <v>26</v>
      </c>
      <c r="E9" s="149">
        <v>61439</v>
      </c>
      <c r="F9" s="150">
        <v>2345.89</v>
      </c>
      <c r="G9" s="151">
        <v>1.9400000000000001E-2</v>
      </c>
      <c r="H9" s="241"/>
      <c r="I9" s="153"/>
      <c r="J9" s="134"/>
      <c r="K9" s="242"/>
    </row>
    <row r="10" spans="1:11" ht="13.35" customHeight="1">
      <c r="A10" s="147" t="s">
        <v>390</v>
      </c>
      <c r="B10" s="148" t="s">
        <v>20</v>
      </c>
      <c r="C10" s="144" t="s">
        <v>21</v>
      </c>
      <c r="D10" s="144" t="s">
        <v>22</v>
      </c>
      <c r="E10" s="149">
        <v>1008630</v>
      </c>
      <c r="F10" s="150">
        <v>2267.9</v>
      </c>
      <c r="G10" s="151">
        <v>1.8700000000000001E-2</v>
      </c>
      <c r="H10" s="241"/>
      <c r="I10" s="153"/>
      <c r="J10" s="134"/>
      <c r="K10" s="242"/>
    </row>
    <row r="11" spans="1:11" ht="13.35" customHeight="1">
      <c r="A11" s="147" t="s">
        <v>391</v>
      </c>
      <c r="B11" s="148" t="s">
        <v>23</v>
      </c>
      <c r="C11" s="144" t="s">
        <v>24</v>
      </c>
      <c r="D11" s="144" t="s">
        <v>25</v>
      </c>
      <c r="E11" s="149">
        <v>1043670</v>
      </c>
      <c r="F11" s="150">
        <v>2261.11</v>
      </c>
      <c r="G11" s="151">
        <v>1.8700000000000001E-2</v>
      </c>
      <c r="H11" s="241"/>
      <c r="I11" s="153"/>
      <c r="J11" s="134"/>
      <c r="K11" s="242"/>
    </row>
    <row r="12" spans="1:11" ht="13.35" customHeight="1">
      <c r="A12" s="147" t="s">
        <v>392</v>
      </c>
      <c r="B12" s="148" t="s">
        <v>17</v>
      </c>
      <c r="C12" s="144" t="s">
        <v>18</v>
      </c>
      <c r="D12" s="144" t="s">
        <v>19</v>
      </c>
      <c r="E12" s="149">
        <v>626420</v>
      </c>
      <c r="F12" s="150">
        <v>2207.19</v>
      </c>
      <c r="G12" s="151">
        <v>1.8200000000000001E-2</v>
      </c>
      <c r="H12" s="241"/>
      <c r="I12" s="153"/>
      <c r="J12" s="134"/>
      <c r="K12" s="242"/>
    </row>
    <row r="13" spans="1:11" ht="13.35" customHeight="1">
      <c r="A13" s="147"/>
      <c r="B13" s="143" t="s">
        <v>27</v>
      </c>
      <c r="C13" s="144"/>
      <c r="D13" s="144"/>
      <c r="E13" s="402"/>
      <c r="F13" s="404">
        <f>SUM(F7:F12)</f>
        <v>14746.92</v>
      </c>
      <c r="G13" s="405">
        <f>SUM(G7:G12)</f>
        <v>0.12169999999999997</v>
      </c>
      <c r="H13" s="403"/>
      <c r="I13" s="403"/>
      <c r="J13" s="134"/>
      <c r="K13" s="242"/>
    </row>
    <row r="14" spans="1:11" ht="13.35" customHeight="1">
      <c r="A14" s="147"/>
      <c r="B14" s="143"/>
      <c r="C14" s="144"/>
      <c r="D14" s="144"/>
      <c r="E14" s="149"/>
      <c r="F14" s="150"/>
      <c r="G14" s="151"/>
      <c r="H14" s="241"/>
      <c r="I14" s="153"/>
      <c r="J14" s="134"/>
      <c r="K14" s="242"/>
    </row>
    <row r="15" spans="1:11" ht="13.35" customHeight="1">
      <c r="A15" s="147"/>
      <c r="B15" s="143" t="s">
        <v>751</v>
      </c>
      <c r="C15" s="144"/>
      <c r="D15" s="144"/>
      <c r="E15" s="149"/>
      <c r="F15" s="150"/>
      <c r="G15" s="151"/>
      <c r="H15" s="241"/>
      <c r="I15" s="153"/>
      <c r="J15" s="134"/>
      <c r="K15" s="242"/>
    </row>
    <row r="16" spans="1:11" ht="13.35" customHeight="1">
      <c r="A16" s="147" t="s">
        <v>393</v>
      </c>
      <c r="B16" s="148" t="s">
        <v>356</v>
      </c>
      <c r="C16" s="144" t="s">
        <v>357</v>
      </c>
      <c r="D16" s="144" t="s">
        <v>358</v>
      </c>
      <c r="E16" s="149">
        <v>94500</v>
      </c>
      <c r="F16" s="150">
        <v>786.15</v>
      </c>
      <c r="G16" s="151">
        <v>6.4999999999999997E-3</v>
      </c>
      <c r="H16" s="241"/>
      <c r="I16" s="153"/>
      <c r="J16" s="134"/>
      <c r="K16" s="242"/>
    </row>
    <row r="17" spans="1:11" ht="13.35" customHeight="1">
      <c r="A17" s="147" t="s">
        <v>394</v>
      </c>
      <c r="B17" s="148" t="s">
        <v>359</v>
      </c>
      <c r="C17" s="144" t="s">
        <v>360</v>
      </c>
      <c r="D17" s="144" t="s">
        <v>358</v>
      </c>
      <c r="E17" s="149">
        <v>28000</v>
      </c>
      <c r="F17" s="150">
        <v>484.68</v>
      </c>
      <c r="G17" s="151">
        <v>4.0000000000000001E-3</v>
      </c>
      <c r="H17" s="241"/>
      <c r="I17" s="153"/>
      <c r="J17" s="134"/>
      <c r="K17" s="242"/>
    </row>
    <row r="18" spans="1:11" ht="13.35" customHeight="1">
      <c r="A18" s="131"/>
      <c r="B18" s="143" t="s">
        <v>27</v>
      </c>
      <c r="C18" s="144"/>
      <c r="D18" s="144"/>
      <c r="E18" s="144"/>
      <c r="F18" s="156">
        <f>SUM(F16:F17)</f>
        <v>1270.83</v>
      </c>
      <c r="G18" s="157">
        <f>SUM(G16:G17)</f>
        <v>1.0499999999999999E-2</v>
      </c>
      <c r="H18" s="158"/>
      <c r="I18" s="159"/>
      <c r="J18" s="134"/>
    </row>
    <row r="19" spans="1:11" ht="13.35" customHeight="1">
      <c r="A19" s="131"/>
      <c r="B19" s="160" t="s">
        <v>28</v>
      </c>
      <c r="C19" s="161"/>
      <c r="D19" s="161"/>
      <c r="E19" s="161"/>
      <c r="F19" s="158" t="s">
        <v>51</v>
      </c>
      <c r="G19" s="158" t="s">
        <v>51</v>
      </c>
      <c r="H19" s="158"/>
      <c r="I19" s="159"/>
      <c r="J19" s="134"/>
    </row>
    <row r="20" spans="1:11" ht="13.35" customHeight="1">
      <c r="A20" s="131"/>
      <c r="B20" s="160" t="s">
        <v>27</v>
      </c>
      <c r="C20" s="161"/>
      <c r="D20" s="161"/>
      <c r="E20" s="161"/>
      <c r="F20" s="158" t="s">
        <v>51</v>
      </c>
      <c r="G20" s="158" t="s">
        <v>51</v>
      </c>
      <c r="H20" s="158"/>
      <c r="I20" s="159"/>
      <c r="J20" s="243"/>
    </row>
    <row r="21" spans="1:11" ht="13.35" customHeight="1">
      <c r="A21" s="131"/>
      <c r="B21" s="160" t="s">
        <v>270</v>
      </c>
      <c r="C21" s="162"/>
      <c r="D21" s="161"/>
      <c r="E21" s="162"/>
      <c r="F21" s="386"/>
      <c r="G21" s="386"/>
      <c r="H21" s="158"/>
      <c r="I21" s="159"/>
      <c r="J21" s="243"/>
    </row>
    <row r="22" spans="1:11" ht="13.35" customHeight="1">
      <c r="A22" s="131"/>
      <c r="B22" s="244" t="s">
        <v>271</v>
      </c>
      <c r="C22" s="162" t="s">
        <v>272</v>
      </c>
      <c r="D22" s="161" t="s">
        <v>273</v>
      </c>
      <c r="E22" s="384">
        <v>1605823</v>
      </c>
      <c r="F22" s="406">
        <v>4687.3973370000003</v>
      </c>
      <c r="G22" s="387">
        <v>3.8671819320158549E-2</v>
      </c>
      <c r="H22" s="385"/>
      <c r="I22" s="159"/>
      <c r="J22" s="243"/>
    </row>
    <row r="23" spans="1:11" ht="13.35" customHeight="1">
      <c r="A23" s="131"/>
      <c r="B23" s="244" t="s">
        <v>274</v>
      </c>
      <c r="C23" s="162" t="s">
        <v>275</v>
      </c>
      <c r="D23" s="161" t="s">
        <v>273</v>
      </c>
      <c r="E23" s="384">
        <v>823865</v>
      </c>
      <c r="F23" s="406">
        <v>2704.9959544999997</v>
      </c>
      <c r="G23" s="387">
        <v>2.2316673260972971E-2</v>
      </c>
      <c r="H23" s="385"/>
      <c r="I23" s="159"/>
      <c r="J23" s="134"/>
    </row>
    <row r="24" spans="1:11" ht="13.35" customHeight="1">
      <c r="A24" s="131"/>
      <c r="B24" s="244" t="s">
        <v>276</v>
      </c>
      <c r="C24" s="162" t="s">
        <v>277</v>
      </c>
      <c r="D24" s="161" t="s">
        <v>273</v>
      </c>
      <c r="E24" s="411">
        <v>493139</v>
      </c>
      <c r="F24" s="412">
        <v>1630.2189062</v>
      </c>
      <c r="G24" s="413">
        <v>1.3449581177008058E-2</v>
      </c>
      <c r="H24" s="414"/>
      <c r="I24" s="407"/>
      <c r="J24" s="134"/>
    </row>
    <row r="25" spans="1:11" ht="13.35" customHeight="1">
      <c r="A25" s="131"/>
      <c r="B25" s="160" t="s">
        <v>27</v>
      </c>
      <c r="C25" s="161"/>
      <c r="D25" s="410"/>
      <c r="E25" s="375"/>
      <c r="F25" s="415">
        <f>SUM(F22:F24)</f>
        <v>9022.6121977000003</v>
      </c>
      <c r="G25" s="405">
        <f>SUM(G22:G24)</f>
        <v>7.4438073758139586E-2</v>
      </c>
      <c r="H25" s="409"/>
      <c r="I25" s="409"/>
      <c r="J25" s="134"/>
    </row>
    <row r="26" spans="1:11" ht="13.35" customHeight="1">
      <c r="A26" s="131"/>
      <c r="B26" s="160"/>
      <c r="C26" s="162"/>
      <c r="D26" s="410"/>
      <c r="E26" s="375"/>
      <c r="F26" s="415"/>
      <c r="G26" s="405"/>
      <c r="H26" s="409"/>
      <c r="I26" s="409"/>
      <c r="J26" s="134"/>
    </row>
    <row r="27" spans="1:11" ht="13.35" customHeight="1">
      <c r="A27" s="131"/>
      <c r="B27" s="160" t="s">
        <v>29</v>
      </c>
      <c r="C27" s="162"/>
      <c r="D27" s="410"/>
      <c r="E27" s="375"/>
      <c r="F27" s="404">
        <f>F25+F18+F13</f>
        <v>25040.3621977</v>
      </c>
      <c r="G27" s="408">
        <f>G25+G18+G13</f>
        <v>0.20663807375813956</v>
      </c>
      <c r="H27" s="409"/>
      <c r="I27" s="409"/>
      <c r="J27" s="134"/>
    </row>
    <row r="28" spans="1:11" ht="13.35" customHeight="1">
      <c r="A28" s="131"/>
      <c r="B28" s="143" t="s">
        <v>41</v>
      </c>
      <c r="C28" s="144"/>
      <c r="D28" s="144"/>
      <c r="E28" s="144"/>
      <c r="F28" s="144"/>
      <c r="G28" s="144"/>
      <c r="H28" s="145"/>
      <c r="I28" s="146"/>
      <c r="J28" s="134"/>
    </row>
    <row r="29" spans="1:11" ht="13.35" customHeight="1">
      <c r="A29" s="131"/>
      <c r="B29" s="143" t="s">
        <v>42</v>
      </c>
      <c r="C29" s="144"/>
      <c r="D29" s="144"/>
      <c r="E29" s="144"/>
      <c r="F29" s="131"/>
      <c r="G29" s="145"/>
      <c r="H29" s="145"/>
      <c r="I29" s="146"/>
      <c r="J29" s="134"/>
    </row>
    <row r="30" spans="1:11" ht="13.35" customHeight="1">
      <c r="A30" s="147" t="s">
        <v>395</v>
      </c>
      <c r="B30" s="148" t="s">
        <v>190</v>
      </c>
      <c r="C30" s="144" t="s">
        <v>99</v>
      </c>
      <c r="D30" s="144" t="s">
        <v>43</v>
      </c>
      <c r="E30" s="149">
        <v>3000000</v>
      </c>
      <c r="F30" s="150">
        <v>3079.28</v>
      </c>
      <c r="G30" s="151">
        <v>2.53E-2</v>
      </c>
      <c r="H30" s="152">
        <v>7.6562000000000005E-2</v>
      </c>
      <c r="I30" s="153"/>
      <c r="J30" s="134"/>
    </row>
    <row r="31" spans="1:11" ht="13.35" customHeight="1">
      <c r="A31" s="147" t="s">
        <v>396</v>
      </c>
      <c r="B31" s="148" t="s">
        <v>192</v>
      </c>
      <c r="C31" s="144" t="s">
        <v>101</v>
      </c>
      <c r="D31" s="144" t="s">
        <v>43</v>
      </c>
      <c r="E31" s="149">
        <v>3000000</v>
      </c>
      <c r="F31" s="150">
        <v>2926.79</v>
      </c>
      <c r="G31" s="151">
        <v>2.4E-2</v>
      </c>
      <c r="H31" s="152">
        <v>7.6916999999999999E-2</v>
      </c>
      <c r="I31" s="153"/>
      <c r="J31" s="134"/>
    </row>
    <row r="32" spans="1:11" ht="13.35" customHeight="1">
      <c r="A32" s="147" t="s">
        <v>397</v>
      </c>
      <c r="B32" s="148" t="s">
        <v>193</v>
      </c>
      <c r="C32" s="144" t="s">
        <v>102</v>
      </c>
      <c r="D32" s="144" t="s">
        <v>43</v>
      </c>
      <c r="E32" s="149">
        <v>2500000</v>
      </c>
      <c r="F32" s="150">
        <v>2564.33</v>
      </c>
      <c r="G32" s="151">
        <v>2.1100000000000001E-2</v>
      </c>
      <c r="H32" s="152">
        <v>7.6976000000000003E-2</v>
      </c>
      <c r="I32" s="153"/>
      <c r="J32" s="134"/>
    </row>
    <row r="33" spans="1:12" ht="13.35" customHeight="1">
      <c r="A33" s="147" t="s">
        <v>398</v>
      </c>
      <c r="B33" s="148" t="s">
        <v>191</v>
      </c>
      <c r="C33" s="144" t="s">
        <v>100</v>
      </c>
      <c r="D33" s="144" t="s">
        <v>43</v>
      </c>
      <c r="E33" s="149">
        <v>2500000</v>
      </c>
      <c r="F33" s="150">
        <v>2549.7800000000002</v>
      </c>
      <c r="G33" s="151">
        <v>2.1000000000000001E-2</v>
      </c>
      <c r="H33" s="152">
        <v>7.6673000000000005E-2</v>
      </c>
      <c r="I33" s="153"/>
      <c r="J33" s="134"/>
    </row>
    <row r="34" spans="1:12" ht="13.35" customHeight="1">
      <c r="A34" s="147" t="s">
        <v>399</v>
      </c>
      <c r="B34" s="148" t="s">
        <v>194</v>
      </c>
      <c r="C34" s="144" t="s">
        <v>103</v>
      </c>
      <c r="D34" s="144" t="s">
        <v>43</v>
      </c>
      <c r="E34" s="149">
        <v>2500000</v>
      </c>
      <c r="F34" s="150">
        <v>2537.58</v>
      </c>
      <c r="G34" s="151">
        <v>2.0799999999999999E-2</v>
      </c>
      <c r="H34" s="152">
        <v>7.6942999999999998E-2</v>
      </c>
      <c r="I34" s="153"/>
      <c r="J34" s="134"/>
    </row>
    <row r="35" spans="1:12" ht="13.35" customHeight="1">
      <c r="A35" s="147" t="s">
        <v>400</v>
      </c>
      <c r="B35" s="148" t="s">
        <v>489</v>
      </c>
      <c r="C35" s="144" t="s">
        <v>104</v>
      </c>
      <c r="D35" s="144" t="s">
        <v>268</v>
      </c>
      <c r="E35" s="149">
        <v>250</v>
      </c>
      <c r="F35" s="150">
        <v>2438.44</v>
      </c>
      <c r="G35" s="151">
        <v>2.01E-2</v>
      </c>
      <c r="H35" s="152">
        <v>7.8E-2</v>
      </c>
      <c r="I35" s="153"/>
      <c r="J35" s="134"/>
    </row>
    <row r="36" spans="1:12" ht="13.35" customHeight="1">
      <c r="A36" s="147" t="s">
        <v>401</v>
      </c>
      <c r="B36" s="148" t="s">
        <v>490</v>
      </c>
      <c r="C36" s="144" t="s">
        <v>365</v>
      </c>
      <c r="D36" s="144" t="s">
        <v>268</v>
      </c>
      <c r="E36" s="149">
        <v>250</v>
      </c>
      <c r="F36" s="150">
        <v>2423.98</v>
      </c>
      <c r="G36" s="151">
        <v>0.02</v>
      </c>
      <c r="H36" s="152">
        <v>7.7100000000000002E-2</v>
      </c>
      <c r="I36" s="153"/>
      <c r="J36" s="134"/>
    </row>
    <row r="37" spans="1:12" ht="13.35" customHeight="1">
      <c r="A37" s="147" t="s">
        <v>402</v>
      </c>
      <c r="B37" s="148" t="s">
        <v>195</v>
      </c>
      <c r="C37" s="144" t="s">
        <v>105</v>
      </c>
      <c r="D37" s="144" t="s">
        <v>43</v>
      </c>
      <c r="E37" s="149">
        <v>2000000</v>
      </c>
      <c r="F37" s="150">
        <v>2069.5300000000002</v>
      </c>
      <c r="G37" s="151">
        <v>1.7100000000000001E-2</v>
      </c>
      <c r="H37" s="152">
        <v>7.6740000000000003E-2</v>
      </c>
      <c r="I37" s="153"/>
      <c r="J37" s="134"/>
    </row>
    <row r="38" spans="1:12" ht="13.35" customHeight="1">
      <c r="A38" s="147" t="s">
        <v>403</v>
      </c>
      <c r="B38" s="148" t="s">
        <v>196</v>
      </c>
      <c r="C38" s="144" t="s">
        <v>106</v>
      </c>
      <c r="D38" s="144" t="s">
        <v>43</v>
      </c>
      <c r="E38" s="149">
        <v>2000000</v>
      </c>
      <c r="F38" s="150">
        <v>2030.61</v>
      </c>
      <c r="G38" s="151">
        <v>1.6799999999999999E-2</v>
      </c>
      <c r="H38" s="152">
        <v>7.6462000000000002E-2</v>
      </c>
      <c r="I38" s="153"/>
      <c r="J38" s="134"/>
    </row>
    <row r="39" spans="1:12" ht="13.35" customHeight="1">
      <c r="A39" s="147" t="s">
        <v>404</v>
      </c>
      <c r="B39" s="148" t="s">
        <v>197</v>
      </c>
      <c r="C39" s="144" t="s">
        <v>107</v>
      </c>
      <c r="D39" s="144" t="s">
        <v>43</v>
      </c>
      <c r="E39" s="149">
        <v>2000000</v>
      </c>
      <c r="F39" s="150">
        <v>2006.55</v>
      </c>
      <c r="G39" s="151">
        <v>1.66E-2</v>
      </c>
      <c r="H39" s="152">
        <v>7.6930999999999999E-2</v>
      </c>
      <c r="I39" s="153"/>
      <c r="J39" s="134"/>
    </row>
    <row r="40" spans="1:12" ht="13.35" customHeight="1">
      <c r="A40" s="147" t="s">
        <v>405</v>
      </c>
      <c r="B40" s="148" t="s">
        <v>198</v>
      </c>
      <c r="C40" s="144" t="s">
        <v>108</v>
      </c>
      <c r="D40" s="144" t="s">
        <v>43</v>
      </c>
      <c r="E40" s="149">
        <v>1500000</v>
      </c>
      <c r="F40" s="150">
        <v>1560.31</v>
      </c>
      <c r="G40" s="151">
        <v>1.29E-2</v>
      </c>
      <c r="H40" s="152">
        <v>7.7055999999999999E-2</v>
      </c>
      <c r="I40" s="153"/>
      <c r="J40" s="134"/>
      <c r="K40" s="242"/>
      <c r="L40" s="242"/>
    </row>
    <row r="41" spans="1:12" ht="13.35" customHeight="1">
      <c r="A41" s="147" t="s">
        <v>406</v>
      </c>
      <c r="B41" s="148" t="s">
        <v>199</v>
      </c>
      <c r="C41" s="144" t="s">
        <v>109</v>
      </c>
      <c r="D41" s="144" t="s">
        <v>43</v>
      </c>
      <c r="E41" s="149">
        <v>1500000</v>
      </c>
      <c r="F41" s="150">
        <v>1558.73</v>
      </c>
      <c r="G41" s="151">
        <v>1.29E-2</v>
      </c>
      <c r="H41" s="152">
        <v>7.6811000000000004E-2</v>
      </c>
      <c r="I41" s="153"/>
      <c r="J41" s="134"/>
      <c r="K41" s="242"/>
      <c r="L41" s="242"/>
    </row>
    <row r="42" spans="1:12" ht="13.35" customHeight="1">
      <c r="A42" s="147" t="s">
        <v>407</v>
      </c>
      <c r="B42" s="148" t="s">
        <v>200</v>
      </c>
      <c r="C42" s="144" t="s">
        <v>110</v>
      </c>
      <c r="D42" s="144" t="s">
        <v>43</v>
      </c>
      <c r="E42" s="149">
        <v>1500000</v>
      </c>
      <c r="F42" s="150">
        <v>1551.26</v>
      </c>
      <c r="G42" s="151">
        <v>1.2800000000000001E-2</v>
      </c>
      <c r="H42" s="152">
        <v>7.6776999999999998E-2</v>
      </c>
      <c r="I42" s="153"/>
      <c r="J42" s="134"/>
      <c r="K42" s="242"/>
      <c r="L42" s="242"/>
    </row>
    <row r="43" spans="1:12" ht="13.35" customHeight="1">
      <c r="A43" s="147" t="s">
        <v>408</v>
      </c>
      <c r="B43" s="148" t="s">
        <v>201</v>
      </c>
      <c r="C43" s="144" t="s">
        <v>111</v>
      </c>
      <c r="D43" s="144" t="s">
        <v>43</v>
      </c>
      <c r="E43" s="149">
        <v>1500000</v>
      </c>
      <c r="F43" s="150">
        <v>1546.96</v>
      </c>
      <c r="G43" s="151">
        <v>1.2800000000000001E-2</v>
      </c>
      <c r="H43" s="152">
        <v>7.6740000000000003E-2</v>
      </c>
      <c r="I43" s="153"/>
      <c r="J43" s="134"/>
      <c r="K43" s="242"/>
      <c r="L43" s="242"/>
    </row>
    <row r="44" spans="1:12" ht="13.35" customHeight="1">
      <c r="A44" s="147" t="s">
        <v>409</v>
      </c>
      <c r="B44" s="148" t="s">
        <v>202</v>
      </c>
      <c r="C44" s="144" t="s">
        <v>112</v>
      </c>
      <c r="D44" s="144" t="s">
        <v>43</v>
      </c>
      <c r="E44" s="149">
        <v>1500000</v>
      </c>
      <c r="F44" s="150">
        <v>1539.91</v>
      </c>
      <c r="G44" s="151">
        <v>1.2699999999999999E-2</v>
      </c>
      <c r="H44" s="152">
        <v>7.6665999999999998E-2</v>
      </c>
      <c r="I44" s="153"/>
      <c r="J44" s="134"/>
      <c r="K44" s="242"/>
      <c r="L44" s="242"/>
    </row>
    <row r="45" spans="1:12" ht="13.35" customHeight="1">
      <c r="A45" s="147" t="s">
        <v>410</v>
      </c>
      <c r="B45" s="148" t="s">
        <v>203</v>
      </c>
      <c r="C45" s="144" t="s">
        <v>113</v>
      </c>
      <c r="D45" s="144" t="s">
        <v>43</v>
      </c>
      <c r="E45" s="149">
        <v>1500000</v>
      </c>
      <c r="F45" s="150">
        <v>1539.39</v>
      </c>
      <c r="G45" s="151">
        <v>1.2699999999999999E-2</v>
      </c>
      <c r="H45" s="152">
        <v>7.6597999999999999E-2</v>
      </c>
      <c r="I45" s="153"/>
      <c r="J45" s="134"/>
      <c r="K45" s="242"/>
      <c r="L45" s="242"/>
    </row>
    <row r="46" spans="1:12" ht="13.35" customHeight="1">
      <c r="A46" s="147" t="s">
        <v>411</v>
      </c>
      <c r="B46" s="148" t="s">
        <v>491</v>
      </c>
      <c r="C46" s="144" t="s">
        <v>114</v>
      </c>
      <c r="D46" s="144" t="s">
        <v>43</v>
      </c>
      <c r="E46" s="149">
        <v>1500000</v>
      </c>
      <c r="F46" s="150">
        <v>1508.54</v>
      </c>
      <c r="G46" s="151">
        <v>1.24E-2</v>
      </c>
      <c r="H46" s="152">
        <v>7.3527999999999996E-2</v>
      </c>
      <c r="I46" s="153"/>
      <c r="J46" s="134"/>
      <c r="K46" s="242"/>
      <c r="L46" s="242"/>
    </row>
    <row r="47" spans="1:12" ht="13.35" customHeight="1">
      <c r="A47" s="147" t="s">
        <v>412</v>
      </c>
      <c r="B47" s="148" t="s">
        <v>204</v>
      </c>
      <c r="C47" s="144" t="s">
        <v>115</v>
      </c>
      <c r="D47" s="144" t="s">
        <v>43</v>
      </c>
      <c r="E47" s="149">
        <v>1500000</v>
      </c>
      <c r="F47" s="150">
        <v>1463.46</v>
      </c>
      <c r="G47" s="151">
        <v>1.21E-2</v>
      </c>
      <c r="H47" s="152">
        <v>7.6916999999999999E-2</v>
      </c>
      <c r="I47" s="153"/>
      <c r="J47" s="134"/>
      <c r="K47" s="242"/>
      <c r="L47" s="242"/>
    </row>
    <row r="48" spans="1:12" ht="13.35" customHeight="1">
      <c r="A48" s="147" t="s">
        <v>413</v>
      </c>
      <c r="B48" s="148" t="s">
        <v>205</v>
      </c>
      <c r="C48" s="144" t="s">
        <v>116</v>
      </c>
      <c r="D48" s="144" t="s">
        <v>43</v>
      </c>
      <c r="E48" s="149">
        <v>1500000</v>
      </c>
      <c r="F48" s="150">
        <v>1452.38</v>
      </c>
      <c r="G48" s="151">
        <v>1.2E-2</v>
      </c>
      <c r="H48" s="152">
        <v>7.6535999999999993E-2</v>
      </c>
      <c r="I48" s="153"/>
      <c r="J48" s="134"/>
      <c r="K48" s="242"/>
      <c r="L48" s="242"/>
    </row>
    <row r="49" spans="1:12" ht="13.35" customHeight="1">
      <c r="A49" s="147" t="s">
        <v>414</v>
      </c>
      <c r="B49" s="148" t="s">
        <v>206</v>
      </c>
      <c r="C49" s="144" t="s">
        <v>117</v>
      </c>
      <c r="D49" s="144" t="s">
        <v>43</v>
      </c>
      <c r="E49" s="149">
        <v>1000000</v>
      </c>
      <c r="F49" s="150">
        <v>1045.3399999999999</v>
      </c>
      <c r="G49" s="151">
        <v>8.6E-3</v>
      </c>
      <c r="H49" s="152">
        <v>7.6619999999999994E-2</v>
      </c>
      <c r="I49" s="153"/>
      <c r="J49" s="134"/>
      <c r="K49" s="242"/>
      <c r="L49" s="242"/>
    </row>
    <row r="50" spans="1:12" ht="13.35" customHeight="1">
      <c r="A50" s="147" t="s">
        <v>415</v>
      </c>
      <c r="B50" s="148" t="s">
        <v>207</v>
      </c>
      <c r="C50" s="144" t="s">
        <v>118</v>
      </c>
      <c r="D50" s="144" t="s">
        <v>43</v>
      </c>
      <c r="E50" s="149">
        <v>1000000</v>
      </c>
      <c r="F50" s="150">
        <v>1039.96</v>
      </c>
      <c r="G50" s="151">
        <v>8.6E-3</v>
      </c>
      <c r="H50" s="152">
        <v>7.7588000000000004E-2</v>
      </c>
      <c r="I50" s="153"/>
      <c r="J50" s="134"/>
      <c r="K50" s="242"/>
      <c r="L50" s="242"/>
    </row>
    <row r="51" spans="1:12" ht="13.35" customHeight="1">
      <c r="A51" s="147" t="s">
        <v>416</v>
      </c>
      <c r="B51" s="148" t="s">
        <v>208</v>
      </c>
      <c r="C51" s="144" t="s">
        <v>119</v>
      </c>
      <c r="D51" s="144" t="s">
        <v>43</v>
      </c>
      <c r="E51" s="149">
        <v>1000000</v>
      </c>
      <c r="F51" s="150">
        <v>1039.8900000000001</v>
      </c>
      <c r="G51" s="151">
        <v>8.6E-3</v>
      </c>
      <c r="H51" s="152">
        <v>7.7438999999999994E-2</v>
      </c>
      <c r="I51" s="153"/>
      <c r="J51" s="134"/>
      <c r="K51" s="242"/>
      <c r="L51" s="242"/>
    </row>
    <row r="52" spans="1:12" ht="13.35" customHeight="1">
      <c r="A52" s="147" t="s">
        <v>417</v>
      </c>
      <c r="B52" s="148" t="s">
        <v>209</v>
      </c>
      <c r="C52" s="144" t="s">
        <v>120</v>
      </c>
      <c r="D52" s="144" t="s">
        <v>43</v>
      </c>
      <c r="E52" s="149">
        <v>1000000</v>
      </c>
      <c r="F52" s="150">
        <v>1038.98</v>
      </c>
      <c r="G52" s="151">
        <v>8.6E-3</v>
      </c>
      <c r="H52" s="152">
        <v>7.6982999999999996E-2</v>
      </c>
      <c r="I52" s="153"/>
      <c r="J52" s="134"/>
      <c r="K52" s="242"/>
      <c r="L52" s="242"/>
    </row>
    <row r="53" spans="1:12" ht="13.35" customHeight="1">
      <c r="A53" s="147" t="s">
        <v>418</v>
      </c>
      <c r="B53" s="148" t="s">
        <v>210</v>
      </c>
      <c r="C53" s="144" t="s">
        <v>121</v>
      </c>
      <c r="D53" s="144" t="s">
        <v>43</v>
      </c>
      <c r="E53" s="149">
        <v>1000000</v>
      </c>
      <c r="F53" s="150">
        <v>1038.54</v>
      </c>
      <c r="G53" s="151">
        <v>8.6E-3</v>
      </c>
      <c r="H53" s="152">
        <v>7.6811000000000004E-2</v>
      </c>
      <c r="I53" s="153"/>
      <c r="J53" s="134"/>
      <c r="K53" s="242"/>
      <c r="L53" s="242"/>
    </row>
    <row r="54" spans="1:12" ht="13.35" customHeight="1">
      <c r="A54" s="147" t="s">
        <v>419</v>
      </c>
      <c r="B54" s="148" t="s">
        <v>211</v>
      </c>
      <c r="C54" s="144" t="s">
        <v>122</v>
      </c>
      <c r="D54" s="144" t="s">
        <v>43</v>
      </c>
      <c r="E54" s="149">
        <v>1000000</v>
      </c>
      <c r="F54" s="150">
        <v>1037.74</v>
      </c>
      <c r="G54" s="151">
        <v>8.6E-3</v>
      </c>
      <c r="H54" s="152">
        <v>7.6776999999999998E-2</v>
      </c>
      <c r="I54" s="153"/>
      <c r="J54" s="134"/>
      <c r="K54" s="242"/>
      <c r="L54" s="242"/>
    </row>
    <row r="55" spans="1:12" ht="13.35" customHeight="1">
      <c r="A55" s="147" t="s">
        <v>420</v>
      </c>
      <c r="B55" s="148" t="s">
        <v>212</v>
      </c>
      <c r="C55" s="144" t="s">
        <v>123</v>
      </c>
      <c r="D55" s="144" t="s">
        <v>43</v>
      </c>
      <c r="E55" s="149">
        <v>1000000</v>
      </c>
      <c r="F55" s="150">
        <v>1030.55</v>
      </c>
      <c r="G55" s="151">
        <v>8.5000000000000006E-3</v>
      </c>
      <c r="H55" s="152">
        <v>7.6665999999999998E-2</v>
      </c>
      <c r="I55" s="153"/>
      <c r="J55" s="134"/>
      <c r="K55" s="242"/>
      <c r="L55" s="242"/>
    </row>
    <row r="56" spans="1:12" ht="13.35" customHeight="1">
      <c r="A56" s="147" t="s">
        <v>421</v>
      </c>
      <c r="B56" s="148" t="s">
        <v>213</v>
      </c>
      <c r="C56" s="144" t="s">
        <v>124</v>
      </c>
      <c r="D56" s="144" t="s">
        <v>43</v>
      </c>
      <c r="E56" s="149">
        <v>1000000</v>
      </c>
      <c r="F56" s="150">
        <v>1026.8900000000001</v>
      </c>
      <c r="G56" s="151">
        <v>8.5000000000000006E-3</v>
      </c>
      <c r="H56" s="152">
        <v>7.7107999999999996E-2</v>
      </c>
      <c r="I56" s="153"/>
      <c r="J56" s="134"/>
      <c r="K56" s="242"/>
      <c r="L56" s="242"/>
    </row>
    <row r="57" spans="1:12" ht="13.35" customHeight="1">
      <c r="A57" s="147" t="s">
        <v>422</v>
      </c>
      <c r="B57" s="148" t="s">
        <v>214</v>
      </c>
      <c r="C57" s="144" t="s">
        <v>125</v>
      </c>
      <c r="D57" s="144" t="s">
        <v>43</v>
      </c>
      <c r="E57" s="149">
        <v>1000000</v>
      </c>
      <c r="F57" s="150">
        <v>1024.23</v>
      </c>
      <c r="G57" s="151">
        <v>8.5000000000000006E-3</v>
      </c>
      <c r="H57" s="152">
        <v>7.7130000000000004E-2</v>
      </c>
      <c r="I57" s="153"/>
      <c r="J57" s="134"/>
      <c r="K57" s="242"/>
      <c r="L57" s="242"/>
    </row>
    <row r="58" spans="1:12" ht="13.35" customHeight="1">
      <c r="A58" s="147" t="s">
        <v>423</v>
      </c>
      <c r="B58" s="148" t="s">
        <v>215</v>
      </c>
      <c r="C58" s="144" t="s">
        <v>126</v>
      </c>
      <c r="D58" s="144" t="s">
        <v>43</v>
      </c>
      <c r="E58" s="149">
        <v>1000000</v>
      </c>
      <c r="F58" s="150">
        <v>1019.64</v>
      </c>
      <c r="G58" s="151">
        <v>8.3999999999999995E-3</v>
      </c>
      <c r="H58" s="152">
        <v>7.6635999999999996E-2</v>
      </c>
      <c r="I58" s="153"/>
      <c r="J58" s="134"/>
      <c r="K58" s="242"/>
      <c r="L58" s="242"/>
    </row>
    <row r="59" spans="1:12" ht="13.35" customHeight="1">
      <c r="A59" s="147" t="s">
        <v>424</v>
      </c>
      <c r="B59" s="148" t="s">
        <v>216</v>
      </c>
      <c r="C59" s="144" t="s">
        <v>127</v>
      </c>
      <c r="D59" s="144" t="s">
        <v>43</v>
      </c>
      <c r="E59" s="149">
        <v>1000000</v>
      </c>
      <c r="F59" s="150">
        <v>1009.06</v>
      </c>
      <c r="G59" s="151">
        <v>8.3000000000000001E-3</v>
      </c>
      <c r="H59" s="152">
        <v>7.5580999999999995E-2</v>
      </c>
      <c r="I59" s="153"/>
      <c r="J59" s="134"/>
      <c r="K59" s="242"/>
      <c r="L59" s="242"/>
    </row>
    <row r="60" spans="1:12" ht="13.35" customHeight="1">
      <c r="A60" s="147" t="s">
        <v>425</v>
      </c>
      <c r="B60" s="148" t="s">
        <v>217</v>
      </c>
      <c r="C60" s="144" t="s">
        <v>128</v>
      </c>
      <c r="D60" s="144" t="s">
        <v>43</v>
      </c>
      <c r="E60" s="149">
        <v>1000000</v>
      </c>
      <c r="F60" s="150">
        <v>1007.7</v>
      </c>
      <c r="G60" s="151">
        <v>8.3000000000000001E-3</v>
      </c>
      <c r="H60" s="152">
        <v>7.5785000000000005E-2</v>
      </c>
      <c r="I60" s="153"/>
      <c r="J60" s="134"/>
      <c r="K60" s="242"/>
      <c r="L60" s="242"/>
    </row>
    <row r="61" spans="1:12" ht="13.35" customHeight="1">
      <c r="A61" s="147" t="s">
        <v>426</v>
      </c>
      <c r="B61" s="148" t="s">
        <v>218</v>
      </c>
      <c r="C61" s="144" t="s">
        <v>129</v>
      </c>
      <c r="D61" s="144" t="s">
        <v>43</v>
      </c>
      <c r="E61" s="149">
        <v>1000000</v>
      </c>
      <c r="F61" s="150">
        <v>996.9</v>
      </c>
      <c r="G61" s="151">
        <v>8.2000000000000007E-3</v>
      </c>
      <c r="H61" s="152">
        <v>7.7123999999999998E-2</v>
      </c>
      <c r="I61" s="153"/>
      <c r="J61" s="134"/>
      <c r="K61" s="242"/>
      <c r="L61" s="242"/>
    </row>
    <row r="62" spans="1:12" ht="13.35" customHeight="1">
      <c r="A62" s="147" t="s">
        <v>427</v>
      </c>
      <c r="B62" s="148" t="s">
        <v>219</v>
      </c>
      <c r="C62" s="144" t="s">
        <v>130</v>
      </c>
      <c r="D62" s="144" t="s">
        <v>43</v>
      </c>
      <c r="E62" s="149">
        <v>1000000</v>
      </c>
      <c r="F62" s="150">
        <v>983.89</v>
      </c>
      <c r="G62" s="151">
        <v>8.0999999999999996E-3</v>
      </c>
      <c r="H62" s="152">
        <v>7.6404E-2</v>
      </c>
      <c r="I62" s="153"/>
      <c r="J62" s="134"/>
      <c r="K62" s="242"/>
      <c r="L62" s="242"/>
    </row>
    <row r="63" spans="1:12" ht="13.35" customHeight="1">
      <c r="A63" s="147" t="s">
        <v>428</v>
      </c>
      <c r="B63" s="148" t="s">
        <v>220</v>
      </c>
      <c r="C63" s="144" t="s">
        <v>131</v>
      </c>
      <c r="D63" s="144" t="s">
        <v>43</v>
      </c>
      <c r="E63" s="149">
        <v>1000000</v>
      </c>
      <c r="F63" s="150">
        <v>969.09</v>
      </c>
      <c r="G63" s="151">
        <v>8.0000000000000002E-3</v>
      </c>
      <c r="H63" s="152">
        <v>7.6616000000000004E-2</v>
      </c>
      <c r="I63" s="153"/>
      <c r="J63" s="134"/>
      <c r="K63" s="242"/>
      <c r="L63" s="242"/>
    </row>
    <row r="64" spans="1:12" ht="13.35" customHeight="1">
      <c r="A64" s="147" t="s">
        <v>429</v>
      </c>
      <c r="B64" s="148" t="s">
        <v>221</v>
      </c>
      <c r="C64" s="144" t="s">
        <v>132</v>
      </c>
      <c r="D64" s="144" t="s">
        <v>43</v>
      </c>
      <c r="E64" s="149">
        <v>1000000</v>
      </c>
      <c r="F64" s="150">
        <v>952.76</v>
      </c>
      <c r="G64" s="151">
        <v>7.9000000000000008E-3</v>
      </c>
      <c r="H64" s="152">
        <v>7.639E-2</v>
      </c>
      <c r="I64" s="153"/>
      <c r="J64" s="134"/>
      <c r="K64" s="242"/>
      <c r="L64" s="242"/>
    </row>
    <row r="65" spans="1:12" ht="13.35" customHeight="1">
      <c r="A65" s="147" t="s">
        <v>430</v>
      </c>
      <c r="B65" s="148" t="s">
        <v>222</v>
      </c>
      <c r="C65" s="144" t="s">
        <v>133</v>
      </c>
      <c r="D65" s="144" t="s">
        <v>43</v>
      </c>
      <c r="E65" s="149">
        <v>500000</v>
      </c>
      <c r="F65" s="150">
        <v>528.78</v>
      </c>
      <c r="G65" s="151">
        <v>4.4000000000000003E-3</v>
      </c>
      <c r="H65" s="152">
        <v>7.7026999999999998E-2</v>
      </c>
      <c r="I65" s="153"/>
      <c r="J65" s="134"/>
      <c r="K65" s="242"/>
      <c r="L65" s="242"/>
    </row>
    <row r="66" spans="1:12" ht="13.35" customHeight="1">
      <c r="A66" s="147" t="s">
        <v>431</v>
      </c>
      <c r="B66" s="148" t="s">
        <v>223</v>
      </c>
      <c r="C66" s="144" t="s">
        <v>134</v>
      </c>
      <c r="D66" s="144" t="s">
        <v>43</v>
      </c>
      <c r="E66" s="149">
        <v>500000</v>
      </c>
      <c r="F66" s="150">
        <v>526.66999999999996</v>
      </c>
      <c r="G66" s="151">
        <v>4.3E-3</v>
      </c>
      <c r="H66" s="152">
        <v>7.6982999999999996E-2</v>
      </c>
      <c r="I66" s="153"/>
      <c r="J66" s="134"/>
      <c r="K66" s="242"/>
      <c r="L66" s="242"/>
    </row>
    <row r="67" spans="1:12" ht="13.35" customHeight="1">
      <c r="A67" s="147" t="s">
        <v>432</v>
      </c>
      <c r="B67" s="148" t="s">
        <v>224</v>
      </c>
      <c r="C67" s="144" t="s">
        <v>135</v>
      </c>
      <c r="D67" s="144" t="s">
        <v>43</v>
      </c>
      <c r="E67" s="149">
        <v>500000</v>
      </c>
      <c r="F67" s="150">
        <v>524.79999999999995</v>
      </c>
      <c r="G67" s="151">
        <v>4.3E-3</v>
      </c>
      <c r="H67" s="152">
        <v>7.6976000000000003E-2</v>
      </c>
      <c r="I67" s="153"/>
      <c r="J67" s="134"/>
      <c r="K67" s="242"/>
      <c r="L67" s="242"/>
    </row>
    <row r="68" spans="1:12" ht="13.35" customHeight="1">
      <c r="A68" s="147" t="s">
        <v>433</v>
      </c>
      <c r="B68" s="148" t="s">
        <v>225</v>
      </c>
      <c r="C68" s="144" t="s">
        <v>136</v>
      </c>
      <c r="D68" s="144" t="s">
        <v>43</v>
      </c>
      <c r="E68" s="149">
        <v>500000</v>
      </c>
      <c r="F68" s="150">
        <v>524.08000000000004</v>
      </c>
      <c r="G68" s="151">
        <v>4.3E-3</v>
      </c>
      <c r="H68" s="152">
        <v>7.6976000000000003E-2</v>
      </c>
      <c r="I68" s="153"/>
      <c r="J68" s="134"/>
      <c r="K68" s="242"/>
      <c r="L68" s="242"/>
    </row>
    <row r="69" spans="1:12" ht="13.35" customHeight="1">
      <c r="A69" s="147" t="s">
        <v>434</v>
      </c>
      <c r="B69" s="148" t="s">
        <v>226</v>
      </c>
      <c r="C69" s="144" t="s">
        <v>137</v>
      </c>
      <c r="D69" s="144" t="s">
        <v>43</v>
      </c>
      <c r="E69" s="149">
        <v>500000</v>
      </c>
      <c r="F69" s="150">
        <v>524.08000000000004</v>
      </c>
      <c r="G69" s="151">
        <v>4.3E-3</v>
      </c>
      <c r="H69" s="152">
        <v>7.7055999999999999E-2</v>
      </c>
      <c r="I69" s="153"/>
      <c r="J69" s="134"/>
      <c r="K69" s="242"/>
      <c r="L69" s="242"/>
    </row>
    <row r="70" spans="1:12" ht="13.35" customHeight="1">
      <c r="A70" s="147" t="s">
        <v>435</v>
      </c>
      <c r="B70" s="148" t="s">
        <v>227</v>
      </c>
      <c r="C70" s="144" t="s">
        <v>138</v>
      </c>
      <c r="D70" s="144" t="s">
        <v>43</v>
      </c>
      <c r="E70" s="149">
        <v>500000</v>
      </c>
      <c r="F70" s="150">
        <v>523.29</v>
      </c>
      <c r="G70" s="151">
        <v>4.3E-3</v>
      </c>
      <c r="H70" s="152">
        <v>7.6619999999999994E-2</v>
      </c>
      <c r="I70" s="153"/>
      <c r="J70" s="134"/>
      <c r="K70" s="242"/>
      <c r="L70" s="242"/>
    </row>
    <row r="71" spans="1:12" ht="13.35" customHeight="1">
      <c r="A71" s="147" t="s">
        <v>436</v>
      </c>
      <c r="B71" s="148" t="s">
        <v>228</v>
      </c>
      <c r="C71" s="144" t="s">
        <v>139</v>
      </c>
      <c r="D71" s="144" t="s">
        <v>43</v>
      </c>
      <c r="E71" s="149">
        <v>500000</v>
      </c>
      <c r="F71" s="150">
        <v>522.66</v>
      </c>
      <c r="G71" s="151">
        <v>4.3E-3</v>
      </c>
      <c r="H71" s="152">
        <v>7.6700999999999991E-2</v>
      </c>
      <c r="I71" s="153"/>
      <c r="J71" s="134"/>
      <c r="K71" s="242"/>
      <c r="L71" s="242"/>
    </row>
    <row r="72" spans="1:12" ht="13.35" customHeight="1">
      <c r="A72" s="147" t="s">
        <v>437</v>
      </c>
      <c r="B72" s="148" t="s">
        <v>229</v>
      </c>
      <c r="C72" s="144" t="s">
        <v>140</v>
      </c>
      <c r="D72" s="144" t="s">
        <v>43</v>
      </c>
      <c r="E72" s="149">
        <v>500000</v>
      </c>
      <c r="F72" s="150">
        <v>520.57000000000005</v>
      </c>
      <c r="G72" s="151">
        <v>4.3E-3</v>
      </c>
      <c r="H72" s="152">
        <v>7.7107999999999996E-2</v>
      </c>
      <c r="I72" s="153"/>
      <c r="J72" s="134"/>
      <c r="K72" s="242"/>
      <c r="L72" s="242"/>
    </row>
    <row r="73" spans="1:12" ht="13.35" customHeight="1">
      <c r="A73" s="147" t="s">
        <v>438</v>
      </c>
      <c r="B73" s="148" t="s">
        <v>231</v>
      </c>
      <c r="C73" s="144" t="s">
        <v>142</v>
      </c>
      <c r="D73" s="144" t="s">
        <v>43</v>
      </c>
      <c r="E73" s="149">
        <v>500000</v>
      </c>
      <c r="F73" s="150">
        <v>519.57000000000005</v>
      </c>
      <c r="G73" s="151">
        <v>4.3E-3</v>
      </c>
      <c r="H73" s="152">
        <v>7.6846999999999999E-2</v>
      </c>
      <c r="I73" s="153"/>
      <c r="J73" s="134"/>
      <c r="K73" s="242"/>
      <c r="L73" s="242"/>
    </row>
    <row r="74" spans="1:12" ht="13.35" customHeight="1">
      <c r="A74" s="147" t="s">
        <v>439</v>
      </c>
      <c r="B74" s="148" t="s">
        <v>230</v>
      </c>
      <c r="C74" s="144" t="s">
        <v>141</v>
      </c>
      <c r="D74" s="144" t="s">
        <v>43</v>
      </c>
      <c r="E74" s="149">
        <v>500000</v>
      </c>
      <c r="F74" s="150">
        <v>519.54999999999995</v>
      </c>
      <c r="G74" s="151">
        <v>4.3E-3</v>
      </c>
      <c r="H74" s="152">
        <v>7.7588000000000004E-2</v>
      </c>
      <c r="I74" s="153"/>
      <c r="J74" s="134"/>
      <c r="K74" s="242"/>
      <c r="L74" s="242"/>
    </row>
    <row r="75" spans="1:12" ht="13.35" customHeight="1">
      <c r="A75" s="147" t="s">
        <v>440</v>
      </c>
      <c r="B75" s="148" t="s">
        <v>233</v>
      </c>
      <c r="C75" s="144" t="s">
        <v>144</v>
      </c>
      <c r="D75" s="144" t="s">
        <v>43</v>
      </c>
      <c r="E75" s="149">
        <v>500000</v>
      </c>
      <c r="F75" s="150">
        <v>518.79999999999995</v>
      </c>
      <c r="G75" s="151">
        <v>4.3E-3</v>
      </c>
      <c r="H75" s="152">
        <v>7.6765E-2</v>
      </c>
      <c r="I75" s="153"/>
      <c r="J75" s="134"/>
      <c r="K75" s="242"/>
      <c r="L75" s="242"/>
    </row>
    <row r="76" spans="1:12" ht="13.35" customHeight="1">
      <c r="A76" s="147" t="s">
        <v>441</v>
      </c>
      <c r="B76" s="148" t="s">
        <v>232</v>
      </c>
      <c r="C76" s="144" t="s">
        <v>143</v>
      </c>
      <c r="D76" s="144" t="s">
        <v>43</v>
      </c>
      <c r="E76" s="149">
        <v>500000</v>
      </c>
      <c r="F76" s="150">
        <v>518.63</v>
      </c>
      <c r="G76" s="151">
        <v>4.3E-3</v>
      </c>
      <c r="H76" s="152">
        <v>7.7588000000000004E-2</v>
      </c>
      <c r="I76" s="153"/>
      <c r="J76" s="134"/>
      <c r="K76" s="242"/>
      <c r="L76" s="242"/>
    </row>
    <row r="77" spans="1:12" ht="13.35" customHeight="1">
      <c r="A77" s="147" t="s">
        <v>442</v>
      </c>
      <c r="B77" s="148" t="s">
        <v>235</v>
      </c>
      <c r="C77" s="144" t="s">
        <v>146</v>
      </c>
      <c r="D77" s="144" t="s">
        <v>43</v>
      </c>
      <c r="E77" s="149">
        <v>500000</v>
      </c>
      <c r="F77" s="150">
        <v>518.35</v>
      </c>
      <c r="G77" s="151">
        <v>4.3E-3</v>
      </c>
      <c r="H77" s="152">
        <v>7.6765E-2</v>
      </c>
      <c r="I77" s="153"/>
      <c r="J77" s="134"/>
      <c r="K77" s="242"/>
      <c r="L77" s="242"/>
    </row>
    <row r="78" spans="1:12" ht="13.35" customHeight="1">
      <c r="A78" s="147" t="s">
        <v>443</v>
      </c>
      <c r="B78" s="148" t="s">
        <v>234</v>
      </c>
      <c r="C78" s="144" t="s">
        <v>145</v>
      </c>
      <c r="D78" s="144" t="s">
        <v>43</v>
      </c>
      <c r="E78" s="149">
        <v>500000</v>
      </c>
      <c r="F78" s="150">
        <v>518.35</v>
      </c>
      <c r="G78" s="151">
        <v>4.3E-3</v>
      </c>
      <c r="H78" s="152">
        <v>7.6976000000000003E-2</v>
      </c>
      <c r="I78" s="153"/>
      <c r="J78" s="134"/>
      <c r="K78" s="242"/>
      <c r="L78" s="242"/>
    </row>
    <row r="79" spans="1:12" ht="13.35" customHeight="1">
      <c r="A79" s="147" t="s">
        <v>444</v>
      </c>
      <c r="B79" s="148" t="s">
        <v>236</v>
      </c>
      <c r="C79" s="144" t="s">
        <v>147</v>
      </c>
      <c r="D79" s="144" t="s">
        <v>43</v>
      </c>
      <c r="E79" s="149">
        <v>500000</v>
      </c>
      <c r="F79" s="150">
        <v>517.32000000000005</v>
      </c>
      <c r="G79" s="151">
        <v>4.3E-3</v>
      </c>
      <c r="H79" s="152">
        <v>7.6978000000000005E-2</v>
      </c>
      <c r="I79" s="153"/>
      <c r="J79" s="134"/>
      <c r="K79" s="242"/>
      <c r="L79" s="242"/>
    </row>
    <row r="80" spans="1:12" ht="13.35" customHeight="1">
      <c r="A80" s="147" t="s">
        <v>445</v>
      </c>
      <c r="B80" s="148" t="s">
        <v>237</v>
      </c>
      <c r="C80" s="144" t="s">
        <v>148</v>
      </c>
      <c r="D80" s="144" t="s">
        <v>43</v>
      </c>
      <c r="E80" s="149">
        <v>500000</v>
      </c>
      <c r="F80" s="150">
        <v>517.24</v>
      </c>
      <c r="G80" s="151">
        <v>4.3E-3</v>
      </c>
      <c r="H80" s="152">
        <v>7.6489000000000001E-2</v>
      </c>
      <c r="I80" s="153"/>
      <c r="J80" s="134"/>
      <c r="K80" s="242"/>
      <c r="L80" s="242"/>
    </row>
    <row r="81" spans="1:12" ht="13.35" customHeight="1">
      <c r="A81" s="147" t="s">
        <v>446</v>
      </c>
      <c r="B81" s="148" t="s">
        <v>238</v>
      </c>
      <c r="C81" s="144" t="s">
        <v>149</v>
      </c>
      <c r="D81" s="144" t="s">
        <v>43</v>
      </c>
      <c r="E81" s="149">
        <v>500000</v>
      </c>
      <c r="F81" s="150">
        <v>516.59</v>
      </c>
      <c r="G81" s="151">
        <v>4.3E-3</v>
      </c>
      <c r="H81" s="152">
        <v>7.7579000000000009E-2</v>
      </c>
      <c r="I81" s="153"/>
      <c r="J81" s="134"/>
      <c r="K81" s="242"/>
      <c r="L81" s="242"/>
    </row>
    <row r="82" spans="1:12" ht="13.35" customHeight="1">
      <c r="A82" s="147" t="s">
        <v>447</v>
      </c>
      <c r="B82" s="148" t="s">
        <v>240</v>
      </c>
      <c r="C82" s="144" t="s">
        <v>151</v>
      </c>
      <c r="D82" s="144" t="s">
        <v>43</v>
      </c>
      <c r="E82" s="149">
        <v>500000</v>
      </c>
      <c r="F82" s="150">
        <v>516.1</v>
      </c>
      <c r="G82" s="151">
        <v>4.3E-3</v>
      </c>
      <c r="H82" s="152">
        <v>7.7047000000000004E-2</v>
      </c>
      <c r="I82" s="153"/>
      <c r="J82" s="134"/>
      <c r="K82" s="242"/>
      <c r="L82" s="242"/>
    </row>
    <row r="83" spans="1:12" ht="13.35" customHeight="1">
      <c r="A83" s="147" t="s">
        <v>448</v>
      </c>
      <c r="B83" s="148" t="s">
        <v>241</v>
      </c>
      <c r="C83" s="144" t="s">
        <v>152</v>
      </c>
      <c r="D83" s="144" t="s">
        <v>43</v>
      </c>
      <c r="E83" s="149">
        <v>500000</v>
      </c>
      <c r="F83" s="150">
        <v>516</v>
      </c>
      <c r="G83" s="151">
        <v>4.3E-3</v>
      </c>
      <c r="H83" s="152">
        <v>7.6635999999999996E-2</v>
      </c>
      <c r="I83" s="153"/>
      <c r="J83" s="134"/>
      <c r="K83" s="242"/>
      <c r="L83" s="242"/>
    </row>
    <row r="84" spans="1:12" ht="13.35" customHeight="1">
      <c r="A84" s="147" t="s">
        <v>449</v>
      </c>
      <c r="B84" s="148" t="s">
        <v>239</v>
      </c>
      <c r="C84" s="144" t="s">
        <v>150</v>
      </c>
      <c r="D84" s="144" t="s">
        <v>43</v>
      </c>
      <c r="E84" s="149">
        <v>500000</v>
      </c>
      <c r="F84" s="150">
        <v>515.80999999999995</v>
      </c>
      <c r="G84" s="151">
        <v>4.3E-3</v>
      </c>
      <c r="H84" s="152">
        <v>7.7185000000000004E-2</v>
      </c>
      <c r="I84" s="153"/>
      <c r="J84" s="134"/>
      <c r="K84" s="242"/>
      <c r="L84" s="242"/>
    </row>
    <row r="85" spans="1:12" ht="13.35" customHeight="1">
      <c r="A85" s="147" t="s">
        <v>450</v>
      </c>
      <c r="B85" s="148" t="s">
        <v>243</v>
      </c>
      <c r="C85" s="144" t="s">
        <v>154</v>
      </c>
      <c r="D85" s="144" t="s">
        <v>43</v>
      </c>
      <c r="E85" s="149">
        <v>500000</v>
      </c>
      <c r="F85" s="150">
        <v>515.14</v>
      </c>
      <c r="G85" s="151">
        <v>4.3E-3</v>
      </c>
      <c r="H85" s="152">
        <v>7.6619999999999994E-2</v>
      </c>
      <c r="I85" s="153"/>
      <c r="J85" s="134"/>
      <c r="K85" s="242"/>
      <c r="L85" s="242"/>
    </row>
    <row r="86" spans="1:12" ht="13.35" customHeight="1">
      <c r="A86" s="147" t="s">
        <v>451</v>
      </c>
      <c r="B86" s="148" t="s">
        <v>242</v>
      </c>
      <c r="C86" s="144" t="s">
        <v>153</v>
      </c>
      <c r="D86" s="144" t="s">
        <v>43</v>
      </c>
      <c r="E86" s="149">
        <v>500000</v>
      </c>
      <c r="F86" s="150">
        <v>514.64</v>
      </c>
      <c r="G86" s="151">
        <v>4.1999999999999997E-3</v>
      </c>
      <c r="H86" s="152">
        <v>7.7349000000000001E-2</v>
      </c>
      <c r="I86" s="153"/>
      <c r="J86" s="134"/>
      <c r="K86" s="242"/>
      <c r="L86" s="242"/>
    </row>
    <row r="87" spans="1:12" ht="13.35" customHeight="1">
      <c r="A87" s="147" t="s">
        <v>452</v>
      </c>
      <c r="B87" s="148" t="s">
        <v>244</v>
      </c>
      <c r="C87" s="144" t="s">
        <v>155</v>
      </c>
      <c r="D87" s="144" t="s">
        <v>43</v>
      </c>
      <c r="E87" s="149">
        <v>500000</v>
      </c>
      <c r="F87" s="150">
        <v>514.01</v>
      </c>
      <c r="G87" s="151">
        <v>4.1999999999999997E-3</v>
      </c>
      <c r="H87" s="152">
        <v>7.7543000000000001E-2</v>
      </c>
      <c r="I87" s="153"/>
      <c r="J87" s="134"/>
      <c r="K87" s="242"/>
      <c r="L87" s="242"/>
    </row>
    <row r="88" spans="1:12" ht="13.35" customHeight="1">
      <c r="A88" s="147" t="s">
        <v>453</v>
      </c>
      <c r="B88" s="148" t="s">
        <v>245</v>
      </c>
      <c r="C88" s="144" t="s">
        <v>156</v>
      </c>
      <c r="D88" s="144" t="s">
        <v>43</v>
      </c>
      <c r="E88" s="149">
        <v>500000</v>
      </c>
      <c r="F88" s="150">
        <v>513.94000000000005</v>
      </c>
      <c r="G88" s="151">
        <v>4.1999999999999997E-3</v>
      </c>
      <c r="H88" s="152">
        <v>7.6769999999999991E-2</v>
      </c>
      <c r="I88" s="153"/>
      <c r="J88" s="134"/>
      <c r="K88" s="242"/>
      <c r="L88" s="242"/>
    </row>
    <row r="89" spans="1:12" ht="13.35" customHeight="1">
      <c r="A89" s="147" t="s">
        <v>454</v>
      </c>
      <c r="B89" s="148" t="s">
        <v>246</v>
      </c>
      <c r="C89" s="144" t="s">
        <v>157</v>
      </c>
      <c r="D89" s="144" t="s">
        <v>43</v>
      </c>
      <c r="E89" s="149">
        <v>500000</v>
      </c>
      <c r="F89" s="150">
        <v>513.32000000000005</v>
      </c>
      <c r="G89" s="151">
        <v>4.1999999999999997E-3</v>
      </c>
      <c r="H89" s="152">
        <v>7.6516000000000001E-2</v>
      </c>
      <c r="I89" s="153"/>
      <c r="J89" s="134"/>
      <c r="K89" s="242"/>
      <c r="L89" s="242"/>
    </row>
    <row r="90" spans="1:12" ht="13.35" customHeight="1">
      <c r="A90" s="147" t="s">
        <v>455</v>
      </c>
      <c r="B90" s="148" t="s">
        <v>247</v>
      </c>
      <c r="C90" s="144" t="s">
        <v>158</v>
      </c>
      <c r="D90" s="144" t="s">
        <v>43</v>
      </c>
      <c r="E90" s="149">
        <v>500000</v>
      </c>
      <c r="F90" s="150">
        <v>512.92999999999995</v>
      </c>
      <c r="G90" s="151">
        <v>4.1999999999999997E-3</v>
      </c>
      <c r="H90" s="152">
        <v>7.6532000000000003E-2</v>
      </c>
      <c r="I90" s="153"/>
      <c r="J90" s="134"/>
      <c r="K90" s="242"/>
      <c r="L90" s="242"/>
    </row>
    <row r="91" spans="1:12" ht="13.35" customHeight="1">
      <c r="A91" s="147" t="s">
        <v>456</v>
      </c>
      <c r="B91" s="148" t="s">
        <v>248</v>
      </c>
      <c r="C91" s="144" t="s">
        <v>159</v>
      </c>
      <c r="D91" s="144" t="s">
        <v>43</v>
      </c>
      <c r="E91" s="149">
        <v>500000</v>
      </c>
      <c r="F91" s="150">
        <v>511.87</v>
      </c>
      <c r="G91" s="151">
        <v>4.1999999999999997E-3</v>
      </c>
      <c r="H91" s="152">
        <v>7.6635999999999996E-2</v>
      </c>
      <c r="I91" s="153"/>
      <c r="J91" s="134"/>
      <c r="K91" s="242"/>
      <c r="L91" s="242"/>
    </row>
    <row r="92" spans="1:12" ht="13.35" customHeight="1">
      <c r="A92" s="147" t="s">
        <v>457</v>
      </c>
      <c r="B92" s="148" t="s">
        <v>249</v>
      </c>
      <c r="C92" s="144" t="s">
        <v>160</v>
      </c>
      <c r="D92" s="144" t="s">
        <v>43</v>
      </c>
      <c r="E92" s="149">
        <v>500000</v>
      </c>
      <c r="F92" s="150">
        <v>511.07</v>
      </c>
      <c r="G92" s="151">
        <v>4.1999999999999997E-3</v>
      </c>
      <c r="H92" s="152">
        <v>7.7130000000000004E-2</v>
      </c>
      <c r="I92" s="153"/>
      <c r="J92" s="134"/>
      <c r="K92" s="242"/>
      <c r="L92" s="242"/>
    </row>
    <row r="93" spans="1:12" ht="13.35" customHeight="1">
      <c r="A93" s="147" t="s">
        <v>458</v>
      </c>
      <c r="B93" s="148" t="s">
        <v>250</v>
      </c>
      <c r="C93" s="144" t="s">
        <v>161</v>
      </c>
      <c r="D93" s="144" t="s">
        <v>43</v>
      </c>
      <c r="E93" s="149">
        <v>500000</v>
      </c>
      <c r="F93" s="150">
        <v>509.11</v>
      </c>
      <c r="G93" s="151">
        <v>4.1999999999999997E-3</v>
      </c>
      <c r="H93" s="152">
        <v>7.6879000000000003E-2</v>
      </c>
      <c r="I93" s="153"/>
      <c r="J93" s="134"/>
      <c r="K93" s="242"/>
      <c r="L93" s="242"/>
    </row>
    <row r="94" spans="1:12" ht="13.35" customHeight="1">
      <c r="A94" s="147" t="s">
        <v>459</v>
      </c>
      <c r="B94" s="148" t="s">
        <v>251</v>
      </c>
      <c r="C94" s="144" t="s">
        <v>162</v>
      </c>
      <c r="D94" s="144" t="s">
        <v>43</v>
      </c>
      <c r="E94" s="149">
        <v>500000</v>
      </c>
      <c r="F94" s="150">
        <v>508.76</v>
      </c>
      <c r="G94" s="151">
        <v>4.1999999999999997E-3</v>
      </c>
      <c r="H94" s="152">
        <v>7.6955999999999997E-2</v>
      </c>
      <c r="I94" s="153"/>
      <c r="J94" s="134"/>
      <c r="K94" s="242"/>
      <c r="L94" s="242"/>
    </row>
    <row r="95" spans="1:12" ht="13.35" customHeight="1">
      <c r="A95" s="147" t="s">
        <v>460</v>
      </c>
      <c r="B95" s="148" t="s">
        <v>252</v>
      </c>
      <c r="C95" s="144" t="s">
        <v>163</v>
      </c>
      <c r="D95" s="144" t="s">
        <v>43</v>
      </c>
      <c r="E95" s="149">
        <v>500000</v>
      </c>
      <c r="F95" s="150">
        <v>508.34</v>
      </c>
      <c r="G95" s="151">
        <v>4.1999999999999997E-3</v>
      </c>
      <c r="H95" s="152">
        <v>7.5837000000000002E-2</v>
      </c>
      <c r="I95" s="153"/>
      <c r="J95" s="134"/>
      <c r="K95" s="242"/>
      <c r="L95" s="242"/>
    </row>
    <row r="96" spans="1:12" ht="13.35" customHeight="1">
      <c r="A96" s="147" t="s">
        <v>461</v>
      </c>
      <c r="B96" s="148" t="s">
        <v>253</v>
      </c>
      <c r="C96" s="144" t="s">
        <v>164</v>
      </c>
      <c r="D96" s="144" t="s">
        <v>43</v>
      </c>
      <c r="E96" s="149">
        <v>500000</v>
      </c>
      <c r="F96" s="150">
        <v>506.4</v>
      </c>
      <c r="G96" s="151">
        <v>4.1999999999999997E-3</v>
      </c>
      <c r="H96" s="152">
        <v>7.5662000000000007E-2</v>
      </c>
      <c r="I96" s="153"/>
      <c r="J96" s="134"/>
      <c r="K96" s="242"/>
      <c r="L96" s="242"/>
    </row>
    <row r="97" spans="1:12" ht="13.35" customHeight="1">
      <c r="A97" s="147" t="s">
        <v>462</v>
      </c>
      <c r="B97" s="148" t="s">
        <v>254</v>
      </c>
      <c r="C97" s="144" t="s">
        <v>165</v>
      </c>
      <c r="D97" s="144" t="s">
        <v>43</v>
      </c>
      <c r="E97" s="149">
        <v>500000</v>
      </c>
      <c r="F97" s="150">
        <v>505.16</v>
      </c>
      <c r="G97" s="151">
        <v>4.1999999999999997E-3</v>
      </c>
      <c r="H97" s="152">
        <v>7.655300000000001E-2</v>
      </c>
      <c r="I97" s="153"/>
      <c r="J97" s="134"/>
      <c r="K97" s="242"/>
      <c r="L97" s="242"/>
    </row>
    <row r="98" spans="1:12" ht="13.35" customHeight="1">
      <c r="A98" s="147" t="s">
        <v>463</v>
      </c>
      <c r="B98" s="148" t="s">
        <v>255</v>
      </c>
      <c r="C98" s="144" t="s">
        <v>166</v>
      </c>
      <c r="D98" s="144" t="s">
        <v>43</v>
      </c>
      <c r="E98" s="149">
        <v>500000</v>
      </c>
      <c r="F98" s="150">
        <v>504.2</v>
      </c>
      <c r="G98" s="151">
        <v>4.1999999999999997E-3</v>
      </c>
      <c r="H98" s="152">
        <v>7.5752E-2</v>
      </c>
      <c r="I98" s="153"/>
      <c r="J98" s="134"/>
      <c r="K98" s="242"/>
      <c r="L98" s="242"/>
    </row>
    <row r="99" spans="1:12" ht="13.35" customHeight="1">
      <c r="A99" s="147" t="s">
        <v>464</v>
      </c>
      <c r="B99" s="148" t="s">
        <v>256</v>
      </c>
      <c r="C99" s="144" t="s">
        <v>167</v>
      </c>
      <c r="D99" s="144" t="s">
        <v>43</v>
      </c>
      <c r="E99" s="149">
        <v>500000</v>
      </c>
      <c r="F99" s="150">
        <v>503.93</v>
      </c>
      <c r="G99" s="151">
        <v>4.1999999999999997E-3</v>
      </c>
      <c r="H99" s="152">
        <v>7.5752E-2</v>
      </c>
      <c r="I99" s="153"/>
      <c r="J99" s="134"/>
      <c r="K99" s="242"/>
      <c r="L99" s="242"/>
    </row>
    <row r="100" spans="1:12" ht="13.35" customHeight="1">
      <c r="A100" s="147" t="s">
        <v>465</v>
      </c>
      <c r="B100" s="148" t="s">
        <v>257</v>
      </c>
      <c r="C100" s="144" t="s">
        <v>168</v>
      </c>
      <c r="D100" s="144" t="s">
        <v>43</v>
      </c>
      <c r="E100" s="149">
        <v>500000</v>
      </c>
      <c r="F100" s="150">
        <v>502.14</v>
      </c>
      <c r="G100" s="151">
        <v>4.1000000000000003E-3</v>
      </c>
      <c r="H100" s="152">
        <v>7.5752E-2</v>
      </c>
      <c r="I100" s="153"/>
      <c r="J100" s="134"/>
      <c r="K100" s="242"/>
      <c r="L100" s="242"/>
    </row>
    <row r="101" spans="1:12" ht="13.35" customHeight="1">
      <c r="A101" s="147" t="s">
        <v>466</v>
      </c>
      <c r="B101" s="148" t="s">
        <v>258</v>
      </c>
      <c r="C101" s="144" t="s">
        <v>169</v>
      </c>
      <c r="D101" s="144" t="s">
        <v>43</v>
      </c>
      <c r="E101" s="149">
        <v>500000</v>
      </c>
      <c r="F101" s="150">
        <v>501.82</v>
      </c>
      <c r="G101" s="151">
        <v>4.1000000000000003E-3</v>
      </c>
      <c r="H101" s="152">
        <v>7.5728999999999991E-2</v>
      </c>
      <c r="I101" s="153"/>
      <c r="J101" s="134"/>
      <c r="K101" s="242"/>
      <c r="L101" s="242"/>
    </row>
    <row r="102" spans="1:12" ht="13.35" customHeight="1">
      <c r="A102" s="147" t="s">
        <v>467</v>
      </c>
      <c r="B102" s="148" t="s">
        <v>259</v>
      </c>
      <c r="C102" s="144" t="s">
        <v>170</v>
      </c>
      <c r="D102" s="144" t="s">
        <v>43</v>
      </c>
      <c r="E102" s="149">
        <v>500000</v>
      </c>
      <c r="F102" s="150">
        <v>493.8</v>
      </c>
      <c r="G102" s="151">
        <v>4.1000000000000003E-3</v>
      </c>
      <c r="H102" s="152">
        <v>7.7089000000000005E-2</v>
      </c>
      <c r="I102" s="153"/>
      <c r="J102" s="134"/>
      <c r="K102" s="242"/>
      <c r="L102" s="242"/>
    </row>
    <row r="103" spans="1:12" ht="13.35" customHeight="1">
      <c r="A103" s="147" t="s">
        <v>468</v>
      </c>
      <c r="B103" s="148" t="s">
        <v>260</v>
      </c>
      <c r="C103" s="144" t="s">
        <v>172</v>
      </c>
      <c r="D103" s="144" t="s">
        <v>43</v>
      </c>
      <c r="E103" s="149">
        <v>500000</v>
      </c>
      <c r="F103" s="150">
        <v>492.69</v>
      </c>
      <c r="G103" s="151">
        <v>4.1000000000000003E-3</v>
      </c>
      <c r="H103" s="152">
        <v>7.6818999999999998E-2</v>
      </c>
      <c r="I103" s="153"/>
      <c r="J103" s="134"/>
      <c r="K103" s="242"/>
      <c r="L103" s="242"/>
    </row>
    <row r="104" spans="1:12" ht="13.35" customHeight="1">
      <c r="A104" s="147" t="s">
        <v>469</v>
      </c>
      <c r="B104" s="148" t="s">
        <v>861</v>
      </c>
      <c r="C104" s="144" t="s">
        <v>171</v>
      </c>
      <c r="D104" s="144" t="s">
        <v>269</v>
      </c>
      <c r="E104" s="149">
        <v>50000</v>
      </c>
      <c r="F104" s="150">
        <v>492.42</v>
      </c>
      <c r="G104" s="151">
        <v>4.1000000000000003E-3</v>
      </c>
      <c r="H104" s="152">
        <v>8.0512E-2</v>
      </c>
      <c r="I104" s="153"/>
      <c r="J104" s="134"/>
      <c r="K104" s="242"/>
      <c r="L104" s="242"/>
    </row>
    <row r="105" spans="1:12" ht="13.35" customHeight="1">
      <c r="A105" s="147" t="s">
        <v>470</v>
      </c>
      <c r="B105" s="148" t="s">
        <v>261</v>
      </c>
      <c r="C105" s="144" t="s">
        <v>173</v>
      </c>
      <c r="D105" s="144" t="s">
        <v>43</v>
      </c>
      <c r="E105" s="149">
        <v>500000</v>
      </c>
      <c r="F105" s="150">
        <v>489.17</v>
      </c>
      <c r="G105" s="151">
        <v>4.0000000000000001E-3</v>
      </c>
      <c r="H105" s="152">
        <v>7.7023999999999995E-2</v>
      </c>
      <c r="I105" s="153"/>
      <c r="J105" s="134"/>
      <c r="K105" s="242"/>
      <c r="L105" s="242"/>
    </row>
    <row r="106" spans="1:12" ht="13.35" customHeight="1">
      <c r="A106" s="147" t="s">
        <v>471</v>
      </c>
      <c r="B106" s="148" t="s">
        <v>262</v>
      </c>
      <c r="C106" s="144" t="s">
        <v>174</v>
      </c>
      <c r="D106" s="144" t="s">
        <v>43</v>
      </c>
      <c r="E106" s="149">
        <v>500000</v>
      </c>
      <c r="F106" s="150">
        <v>488.86</v>
      </c>
      <c r="G106" s="151">
        <v>4.0000000000000001E-3</v>
      </c>
      <c r="H106" s="152">
        <v>7.6925999999999994E-2</v>
      </c>
      <c r="I106" s="153"/>
      <c r="J106" s="134"/>
      <c r="K106" s="242"/>
      <c r="L106" s="242"/>
    </row>
    <row r="107" spans="1:12" ht="13.35" customHeight="1">
      <c r="A107" s="147" t="s">
        <v>472</v>
      </c>
      <c r="B107" s="148" t="s">
        <v>263</v>
      </c>
      <c r="C107" s="144" t="s">
        <v>175</v>
      </c>
      <c r="D107" s="144" t="s">
        <v>43</v>
      </c>
      <c r="E107" s="149">
        <v>500000</v>
      </c>
      <c r="F107" s="150">
        <v>487.59</v>
      </c>
      <c r="G107" s="151">
        <v>4.0000000000000001E-3</v>
      </c>
      <c r="H107" s="152">
        <v>7.7178999999999998E-2</v>
      </c>
      <c r="I107" s="153"/>
      <c r="J107" s="134"/>
      <c r="K107" s="242"/>
      <c r="L107" s="242"/>
    </row>
    <row r="108" spans="1:12" ht="13.35" customHeight="1">
      <c r="A108" s="147" t="s">
        <v>473</v>
      </c>
      <c r="B108" s="148" t="s">
        <v>264</v>
      </c>
      <c r="C108" s="144" t="s">
        <v>176</v>
      </c>
      <c r="D108" s="144" t="s">
        <v>43</v>
      </c>
      <c r="E108" s="149">
        <v>500000</v>
      </c>
      <c r="F108" s="150">
        <v>484.97</v>
      </c>
      <c r="G108" s="151">
        <v>4.0000000000000001E-3</v>
      </c>
      <c r="H108" s="152">
        <v>7.6535999999999993E-2</v>
      </c>
      <c r="I108" s="153"/>
      <c r="J108" s="134"/>
      <c r="K108" s="242"/>
      <c r="L108" s="242"/>
    </row>
    <row r="109" spans="1:12" ht="13.35" customHeight="1">
      <c r="A109" s="147" t="s">
        <v>474</v>
      </c>
      <c r="B109" s="148" t="s">
        <v>265</v>
      </c>
      <c r="C109" s="144" t="s">
        <v>177</v>
      </c>
      <c r="D109" s="144" t="s">
        <v>43</v>
      </c>
      <c r="E109" s="149">
        <v>500000</v>
      </c>
      <c r="F109" s="150">
        <v>477.43</v>
      </c>
      <c r="G109" s="151">
        <v>3.8999999999999998E-3</v>
      </c>
      <c r="H109" s="152">
        <v>7.6688999999999993E-2</v>
      </c>
      <c r="I109" s="153"/>
      <c r="J109" s="134"/>
      <c r="K109" s="242"/>
      <c r="L109" s="242"/>
    </row>
    <row r="110" spans="1:12" ht="13.35" customHeight="1">
      <c r="A110" s="131"/>
      <c r="B110" s="143" t="s">
        <v>27</v>
      </c>
      <c r="C110" s="144"/>
      <c r="D110" s="144"/>
      <c r="E110" s="144"/>
      <c r="F110" s="156">
        <v>77579.92</v>
      </c>
      <c r="G110" s="157">
        <f>SUM(G30:G109)</f>
        <v>0.63999999999999968</v>
      </c>
      <c r="H110" s="158"/>
      <c r="I110" s="159"/>
      <c r="J110" s="134"/>
      <c r="K110" s="242"/>
      <c r="L110" s="242"/>
    </row>
    <row r="111" spans="1:12" ht="13.35" customHeight="1">
      <c r="A111" s="131"/>
      <c r="B111" s="160" t="s">
        <v>50</v>
      </c>
      <c r="C111" s="161"/>
      <c r="D111" s="161"/>
      <c r="E111" s="161"/>
      <c r="F111" s="158" t="s">
        <v>51</v>
      </c>
      <c r="G111" s="158" t="s">
        <v>51</v>
      </c>
      <c r="H111" s="158"/>
      <c r="I111" s="159"/>
      <c r="J111" s="134"/>
      <c r="K111" s="242"/>
      <c r="L111" s="242"/>
    </row>
    <row r="112" spans="1:12" ht="13.35" customHeight="1">
      <c r="A112" s="131"/>
      <c r="B112" s="160" t="s">
        <v>27</v>
      </c>
      <c r="C112" s="161"/>
      <c r="D112" s="161"/>
      <c r="E112" s="161"/>
      <c r="F112" s="158" t="s">
        <v>51</v>
      </c>
      <c r="G112" s="158" t="s">
        <v>51</v>
      </c>
      <c r="H112" s="158"/>
      <c r="I112" s="159"/>
      <c r="J112" s="134"/>
      <c r="K112" s="242"/>
    </row>
    <row r="113" spans="1:11" ht="13.35" customHeight="1">
      <c r="A113" s="131"/>
      <c r="B113" s="160" t="s">
        <v>29</v>
      </c>
      <c r="C113" s="162"/>
      <c r="D113" s="161"/>
      <c r="E113" s="162"/>
      <c r="F113" s="156">
        <v>77579.92</v>
      </c>
      <c r="G113" s="157">
        <f>G110</f>
        <v>0.63999999999999968</v>
      </c>
      <c r="H113" s="158"/>
      <c r="I113" s="159"/>
      <c r="J113" s="245"/>
      <c r="K113" s="242"/>
    </row>
    <row r="114" spans="1:11" ht="13.35" customHeight="1">
      <c r="A114" s="131"/>
      <c r="B114" s="143" t="s">
        <v>52</v>
      </c>
      <c r="C114" s="144"/>
      <c r="D114" s="144"/>
      <c r="E114" s="144"/>
      <c r="F114" s="144"/>
      <c r="G114" s="144"/>
      <c r="H114" s="145"/>
      <c r="I114" s="146"/>
      <c r="J114" s="134"/>
      <c r="K114" s="242"/>
    </row>
    <row r="115" spans="1:11" ht="13.35" customHeight="1">
      <c r="A115" s="131"/>
      <c r="B115" s="143" t="s">
        <v>53</v>
      </c>
      <c r="C115" s="144"/>
      <c r="D115" s="144"/>
      <c r="E115" s="144"/>
      <c r="F115" s="131"/>
      <c r="G115" s="145"/>
      <c r="H115" s="145"/>
      <c r="I115" s="146"/>
      <c r="J115" s="134"/>
      <c r="K115" s="242"/>
    </row>
    <row r="116" spans="1:11" ht="13.35" customHeight="1">
      <c r="A116" s="147" t="s">
        <v>475</v>
      </c>
      <c r="B116" s="148" t="s">
        <v>761</v>
      </c>
      <c r="C116" s="144" t="s">
        <v>476</v>
      </c>
      <c r="D116" s="144" t="s">
        <v>367</v>
      </c>
      <c r="E116" s="149">
        <v>500</v>
      </c>
      <c r="F116" s="150">
        <v>2389.77</v>
      </c>
      <c r="G116" s="151">
        <v>1.9699999999999999E-2</v>
      </c>
      <c r="H116" s="152">
        <v>7.5498999999999997E-2</v>
      </c>
      <c r="I116" s="153"/>
      <c r="J116" s="134"/>
      <c r="K116" s="242"/>
    </row>
    <row r="117" spans="1:11" ht="13.35" customHeight="1">
      <c r="A117" s="147" t="s">
        <v>477</v>
      </c>
      <c r="B117" s="148" t="s">
        <v>762</v>
      </c>
      <c r="C117" s="144" t="s">
        <v>178</v>
      </c>
      <c r="D117" s="144" t="s">
        <v>267</v>
      </c>
      <c r="E117" s="149">
        <v>500</v>
      </c>
      <c r="F117" s="150">
        <v>2356.4299999999998</v>
      </c>
      <c r="G117" s="151">
        <v>1.9400000000000001E-2</v>
      </c>
      <c r="H117" s="152">
        <v>7.6950000000000005E-2</v>
      </c>
      <c r="I117" s="153"/>
      <c r="J117" s="134"/>
      <c r="K117" s="242"/>
    </row>
    <row r="118" spans="1:11" ht="13.35" customHeight="1">
      <c r="A118" s="147" t="s">
        <v>478</v>
      </c>
      <c r="B118" s="148" t="s">
        <v>763</v>
      </c>
      <c r="C118" s="144" t="s">
        <v>179</v>
      </c>
      <c r="D118" s="144" t="s">
        <v>266</v>
      </c>
      <c r="E118" s="149">
        <v>500</v>
      </c>
      <c r="F118" s="150">
        <v>2353.1799999999998</v>
      </c>
      <c r="G118" s="151">
        <v>1.9400000000000001E-2</v>
      </c>
      <c r="H118" s="152">
        <v>7.7200000000000005E-2</v>
      </c>
      <c r="I118" s="153"/>
      <c r="J118" s="134"/>
      <c r="K118" s="242"/>
    </row>
    <row r="119" spans="1:11" ht="13.35" customHeight="1">
      <c r="A119" s="147" t="s">
        <v>479</v>
      </c>
      <c r="B119" s="148" t="s">
        <v>765</v>
      </c>
      <c r="C119" s="144" t="s">
        <v>180</v>
      </c>
      <c r="D119" s="144" t="s">
        <v>266</v>
      </c>
      <c r="E119" s="149">
        <v>500</v>
      </c>
      <c r="F119" s="150">
        <v>2346.09</v>
      </c>
      <c r="G119" s="151">
        <v>1.9400000000000001E-2</v>
      </c>
      <c r="H119" s="152">
        <v>7.6499999999999999E-2</v>
      </c>
      <c r="I119" s="153"/>
      <c r="J119" s="134"/>
      <c r="K119" s="242"/>
    </row>
    <row r="120" spans="1:11" ht="13.35" customHeight="1">
      <c r="A120" s="147" t="s">
        <v>480</v>
      </c>
      <c r="B120" s="148" t="s">
        <v>772</v>
      </c>
      <c r="C120" s="144" t="s">
        <v>181</v>
      </c>
      <c r="D120" s="381" t="s">
        <v>734</v>
      </c>
      <c r="E120" s="149">
        <v>500</v>
      </c>
      <c r="F120" s="150">
        <v>2340.98</v>
      </c>
      <c r="G120" s="151">
        <v>1.9300000000000001E-2</v>
      </c>
      <c r="H120" s="152">
        <v>7.6999999999999999E-2</v>
      </c>
      <c r="I120" s="153"/>
      <c r="J120" s="134"/>
      <c r="K120" s="242"/>
    </row>
    <row r="121" spans="1:11" ht="13.35" customHeight="1">
      <c r="A121" s="131"/>
      <c r="B121" s="143" t="s">
        <v>27</v>
      </c>
      <c r="C121" s="144"/>
      <c r="D121" s="144"/>
      <c r="E121" s="144"/>
      <c r="F121" s="156">
        <v>11786.45</v>
      </c>
      <c r="G121" s="157">
        <v>9.7199999999999995E-2</v>
      </c>
      <c r="H121" s="158"/>
      <c r="I121" s="159"/>
      <c r="J121" s="134"/>
    </row>
    <row r="122" spans="1:11" ht="13.35" customHeight="1">
      <c r="A122" s="131"/>
      <c r="B122" s="143" t="s">
        <v>58</v>
      </c>
      <c r="C122" s="144"/>
      <c r="D122" s="144"/>
      <c r="E122" s="144"/>
      <c r="F122" s="131"/>
      <c r="G122" s="145"/>
      <c r="H122" s="145"/>
      <c r="I122" s="146"/>
      <c r="J122" s="134"/>
    </row>
    <row r="123" spans="1:11" ht="13.35" customHeight="1">
      <c r="A123" s="147" t="s">
        <v>481</v>
      </c>
      <c r="B123" s="148" t="s">
        <v>773</v>
      </c>
      <c r="C123" s="144" t="s">
        <v>182</v>
      </c>
      <c r="D123" s="144" t="s">
        <v>266</v>
      </c>
      <c r="E123" s="149">
        <v>500</v>
      </c>
      <c r="F123" s="150">
        <v>2349.94</v>
      </c>
      <c r="G123" s="151">
        <v>1.9400000000000001E-2</v>
      </c>
      <c r="H123" s="152">
        <v>7.9011999999999999E-2</v>
      </c>
      <c r="I123" s="153"/>
      <c r="J123" s="134"/>
    </row>
    <row r="124" spans="1:11" ht="13.35" customHeight="1">
      <c r="A124" s="131"/>
      <c r="B124" s="143" t="s">
        <v>27</v>
      </c>
      <c r="C124" s="144"/>
      <c r="D124" s="144"/>
      <c r="E124" s="144"/>
      <c r="F124" s="156">
        <v>2349.94</v>
      </c>
      <c r="G124" s="157">
        <v>1.9400000000000001E-2</v>
      </c>
      <c r="H124" s="158"/>
      <c r="I124" s="159"/>
      <c r="J124" s="134"/>
    </row>
    <row r="125" spans="1:11" ht="13.35" customHeight="1">
      <c r="A125" s="131"/>
      <c r="B125" s="160" t="s">
        <v>29</v>
      </c>
      <c r="C125" s="162"/>
      <c r="D125" s="161"/>
      <c r="E125" s="162"/>
      <c r="F125" s="156">
        <v>14136.39</v>
      </c>
      <c r="G125" s="157">
        <v>0.1166</v>
      </c>
      <c r="H125" s="158"/>
      <c r="I125" s="159"/>
      <c r="J125" s="134"/>
    </row>
    <row r="126" spans="1:11" ht="13.35" customHeight="1">
      <c r="A126" s="131"/>
      <c r="B126" s="143" t="s">
        <v>30</v>
      </c>
      <c r="C126" s="144"/>
      <c r="D126" s="144"/>
      <c r="E126" s="144"/>
      <c r="F126" s="144"/>
      <c r="G126" s="144"/>
      <c r="H126" s="145"/>
      <c r="I126" s="146"/>
      <c r="J126" s="134"/>
    </row>
    <row r="127" spans="1:11" ht="13.35" customHeight="1">
      <c r="A127" s="131"/>
      <c r="B127" s="143" t="s">
        <v>31</v>
      </c>
      <c r="C127" s="144"/>
      <c r="D127" s="164" t="s">
        <v>32</v>
      </c>
      <c r="E127" s="144"/>
      <c r="F127" s="131"/>
      <c r="G127" s="145"/>
      <c r="H127" s="145"/>
      <c r="I127" s="146"/>
      <c r="J127" s="134"/>
      <c r="K127" s="242"/>
    </row>
    <row r="128" spans="1:11" ht="13.35" customHeight="1">
      <c r="A128" s="147" t="s">
        <v>482</v>
      </c>
      <c r="B128" s="148" t="s">
        <v>183</v>
      </c>
      <c r="C128" s="144"/>
      <c r="D128" s="165" t="s">
        <v>34</v>
      </c>
      <c r="E128" s="166"/>
      <c r="F128" s="150">
        <v>150</v>
      </c>
      <c r="G128" s="151">
        <v>1.1999999999999999E-3</v>
      </c>
      <c r="H128" s="152">
        <v>5.2319616569999998E-2</v>
      </c>
      <c r="I128" s="153"/>
      <c r="J128" s="134"/>
      <c r="K128" s="242"/>
    </row>
    <row r="129" spans="1:11" ht="13.35" customHeight="1">
      <c r="A129" s="147" t="s">
        <v>483</v>
      </c>
      <c r="B129" s="148" t="s">
        <v>185</v>
      </c>
      <c r="C129" s="144"/>
      <c r="D129" s="165" t="s">
        <v>33</v>
      </c>
      <c r="E129" s="166"/>
      <c r="F129" s="150">
        <v>100</v>
      </c>
      <c r="G129" s="151">
        <v>8.0000000000000004E-4</v>
      </c>
      <c r="H129" s="152">
        <v>5.2312398939999998E-2</v>
      </c>
      <c r="I129" s="153"/>
      <c r="J129" s="134"/>
      <c r="K129" s="242"/>
    </row>
    <row r="130" spans="1:11" ht="13.35" customHeight="1">
      <c r="A130" s="147" t="s">
        <v>484</v>
      </c>
      <c r="B130" s="148" t="s">
        <v>184</v>
      </c>
      <c r="C130" s="144"/>
      <c r="D130" s="165" t="s">
        <v>33</v>
      </c>
      <c r="E130" s="166"/>
      <c r="F130" s="150">
        <v>100</v>
      </c>
      <c r="G130" s="151">
        <v>8.0000000000000004E-4</v>
      </c>
      <c r="H130" s="152">
        <v>5.2319616569999998E-2</v>
      </c>
      <c r="I130" s="153"/>
      <c r="J130" s="134"/>
      <c r="K130" s="242"/>
    </row>
    <row r="131" spans="1:11" ht="13.35" customHeight="1">
      <c r="A131" s="147" t="s">
        <v>485</v>
      </c>
      <c r="B131" s="148" t="s">
        <v>186</v>
      </c>
      <c r="C131" s="144"/>
      <c r="D131" s="165" t="s">
        <v>33</v>
      </c>
      <c r="E131" s="166"/>
      <c r="F131" s="150">
        <v>100</v>
      </c>
      <c r="G131" s="151">
        <v>8.0000000000000004E-4</v>
      </c>
      <c r="H131" s="152">
        <v>5.3898645279999997E-2</v>
      </c>
      <c r="I131" s="153"/>
      <c r="J131" s="134"/>
      <c r="K131" s="242"/>
    </row>
    <row r="132" spans="1:11" ht="13.35" customHeight="1">
      <c r="A132" s="147" t="s">
        <v>486</v>
      </c>
      <c r="B132" s="148" t="s">
        <v>487</v>
      </c>
      <c r="C132" s="144"/>
      <c r="D132" s="165" t="s">
        <v>488</v>
      </c>
      <c r="E132" s="166"/>
      <c r="F132" s="150">
        <v>100</v>
      </c>
      <c r="G132" s="151">
        <v>8.0000000000000004E-4</v>
      </c>
      <c r="H132" s="152">
        <v>7.1986111110000001E-2</v>
      </c>
      <c r="I132" s="153"/>
      <c r="J132" s="134"/>
    </row>
    <row r="133" spans="1:11" ht="13.35" customHeight="1">
      <c r="A133" s="131"/>
      <c r="B133" s="143" t="s">
        <v>27</v>
      </c>
      <c r="C133" s="144"/>
      <c r="D133" s="144"/>
      <c r="E133" s="144"/>
      <c r="F133" s="156">
        <f>SUM(F128:F132)</f>
        <v>550</v>
      </c>
      <c r="G133" s="157">
        <f>SUM(G128:G132)</f>
        <v>4.4000000000000003E-3</v>
      </c>
      <c r="H133" s="158"/>
      <c r="I133" s="159"/>
      <c r="J133" s="134"/>
    </row>
    <row r="134" spans="1:11" ht="13.35" customHeight="1">
      <c r="A134" s="131"/>
      <c r="B134" s="160" t="s">
        <v>29</v>
      </c>
      <c r="C134" s="162"/>
      <c r="D134" s="161"/>
      <c r="E134" s="162"/>
      <c r="F134" s="156">
        <v>550</v>
      </c>
      <c r="G134" s="157">
        <v>4.4000000000000003E-3</v>
      </c>
      <c r="H134" s="158"/>
      <c r="I134" s="159"/>
      <c r="J134" s="134"/>
    </row>
    <row r="135" spans="1:11" ht="13.35" customHeight="1">
      <c r="A135" s="131"/>
      <c r="B135" s="143" t="s">
        <v>35</v>
      </c>
      <c r="C135" s="144"/>
      <c r="D135" s="144"/>
      <c r="E135" s="144"/>
      <c r="F135" s="144"/>
      <c r="G135" s="144"/>
      <c r="H135" s="145"/>
      <c r="I135" s="146"/>
      <c r="J135" s="134"/>
    </row>
    <row r="136" spans="1:11" ht="13.35" customHeight="1">
      <c r="A136" s="147" t="s">
        <v>386</v>
      </c>
      <c r="B136" s="148" t="s">
        <v>36</v>
      </c>
      <c r="C136" s="144"/>
      <c r="D136" s="144"/>
      <c r="E136" s="149"/>
      <c r="F136" s="150">
        <v>2625</v>
      </c>
      <c r="G136" s="151">
        <v>2.1700000000000001E-2</v>
      </c>
      <c r="H136" s="152">
        <v>6.2553711953579047E-2</v>
      </c>
      <c r="I136" s="153"/>
      <c r="J136" s="134"/>
    </row>
    <row r="137" spans="1:11" ht="13.35" customHeight="1">
      <c r="A137" s="131"/>
      <c r="B137" s="143" t="s">
        <v>27</v>
      </c>
      <c r="C137" s="144"/>
      <c r="D137" s="144"/>
      <c r="E137" s="144"/>
      <c r="F137" s="156">
        <v>2625</v>
      </c>
      <c r="G137" s="157">
        <v>2.1700000000000001E-2</v>
      </c>
      <c r="H137" s="158"/>
      <c r="I137" s="159"/>
      <c r="J137" s="134"/>
    </row>
    <row r="138" spans="1:11" ht="13.35" customHeight="1">
      <c r="A138" s="131"/>
      <c r="B138" s="160" t="s">
        <v>50</v>
      </c>
      <c r="C138" s="161"/>
      <c r="D138" s="161"/>
      <c r="E138" s="161"/>
      <c r="F138" s="158" t="s">
        <v>51</v>
      </c>
      <c r="G138" s="158" t="s">
        <v>51</v>
      </c>
      <c r="H138" s="158"/>
      <c r="I138" s="159"/>
      <c r="J138" s="134"/>
    </row>
    <row r="139" spans="1:11" ht="13.35" customHeight="1">
      <c r="A139" s="131"/>
      <c r="B139" s="160" t="s">
        <v>27</v>
      </c>
      <c r="C139" s="161"/>
      <c r="D139" s="161"/>
      <c r="E139" s="161"/>
      <c r="F139" s="158" t="s">
        <v>51</v>
      </c>
      <c r="G139" s="158" t="s">
        <v>51</v>
      </c>
      <c r="H139" s="158"/>
      <c r="I139" s="159"/>
      <c r="J139" s="134"/>
      <c r="K139" s="176"/>
    </row>
    <row r="140" spans="1:11" ht="13.35" customHeight="1">
      <c r="A140" s="131"/>
      <c r="B140" s="160" t="s">
        <v>29</v>
      </c>
      <c r="C140" s="162"/>
      <c r="D140" s="161"/>
      <c r="E140" s="162"/>
      <c r="F140" s="156">
        <v>2625</v>
      </c>
      <c r="G140" s="157">
        <v>2.1700000000000001E-2</v>
      </c>
      <c r="H140" s="158"/>
      <c r="I140" s="159"/>
      <c r="J140" s="246"/>
      <c r="K140" s="176"/>
    </row>
    <row r="141" spans="1:11" ht="13.35" customHeight="1">
      <c r="A141" s="131"/>
      <c r="B141" s="160" t="s">
        <v>37</v>
      </c>
      <c r="C141" s="144"/>
      <c r="D141" s="161"/>
      <c r="E141" s="144"/>
      <c r="F141" s="167">
        <v>1277.9678022999999</v>
      </c>
      <c r="G141" s="157">
        <v>1.06E-2</v>
      </c>
      <c r="H141" s="158"/>
      <c r="I141" s="159"/>
      <c r="J141" s="134"/>
      <c r="K141" s="176"/>
    </row>
    <row r="142" spans="1:11" ht="13.35" customHeight="1" thickBot="1">
      <c r="A142" s="131"/>
      <c r="B142" s="168" t="s">
        <v>38</v>
      </c>
      <c r="C142" s="169"/>
      <c r="D142" s="169"/>
      <c r="E142" s="169"/>
      <c r="F142" s="170">
        <v>121209.64</v>
      </c>
      <c r="G142" s="171">
        <v>1</v>
      </c>
      <c r="H142" s="172"/>
      <c r="I142" s="173"/>
      <c r="J142" s="247"/>
      <c r="K142" s="176"/>
    </row>
    <row r="143" spans="1:11" ht="13.35" customHeight="1">
      <c r="A143" s="131"/>
      <c r="B143" s="177"/>
      <c r="C143" s="136"/>
      <c r="D143" s="136"/>
      <c r="E143" s="136"/>
      <c r="F143" s="399"/>
      <c r="G143" s="400"/>
      <c r="H143" s="401"/>
      <c r="I143" s="401"/>
      <c r="J143" s="247"/>
      <c r="K143" s="176"/>
    </row>
    <row r="144" spans="1:11" ht="13.35" customHeight="1" thickBot="1">
      <c r="A144" s="131"/>
      <c r="B144" s="416" t="s">
        <v>361</v>
      </c>
      <c r="C144" s="136"/>
      <c r="D144" s="136"/>
      <c r="E144" s="136"/>
      <c r="F144" s="399"/>
      <c r="G144" s="400"/>
      <c r="H144" s="401"/>
      <c r="I144" s="401"/>
      <c r="J144" s="247"/>
      <c r="K144" s="176"/>
    </row>
    <row r="145" spans="1:11" ht="13.35" customHeight="1">
      <c r="A145" s="131"/>
      <c r="B145" s="417" t="s">
        <v>6</v>
      </c>
      <c r="C145" s="418"/>
      <c r="D145" s="418" t="s">
        <v>372</v>
      </c>
      <c r="E145" s="419" t="s">
        <v>9</v>
      </c>
      <c r="F145" s="420" t="s">
        <v>752</v>
      </c>
      <c r="G145" s="419" t="s">
        <v>753</v>
      </c>
      <c r="H145" s="431" t="s">
        <v>754</v>
      </c>
      <c r="I145" s="401"/>
      <c r="J145" s="247"/>
      <c r="K145" s="176"/>
    </row>
    <row r="146" spans="1:11" ht="13.35" customHeight="1">
      <c r="A146" s="131"/>
      <c r="B146" s="432" t="s">
        <v>362</v>
      </c>
      <c r="C146" s="421"/>
      <c r="D146" s="421"/>
      <c r="E146" s="421"/>
      <c r="F146" s="422"/>
      <c r="G146" s="429"/>
      <c r="H146" s="433"/>
      <c r="I146" s="401"/>
      <c r="J146" s="247"/>
      <c r="K146" s="176"/>
    </row>
    <row r="147" spans="1:11" ht="13.35" customHeight="1">
      <c r="A147" s="131"/>
      <c r="B147" s="434" t="s">
        <v>364</v>
      </c>
      <c r="C147" s="421"/>
      <c r="D147" s="423" t="s">
        <v>376</v>
      </c>
      <c r="E147" s="424">
        <v>-94500</v>
      </c>
      <c r="F147" s="428">
        <v>-793.66</v>
      </c>
      <c r="G147" s="430">
        <v>-6.4999999999999997E-3</v>
      </c>
      <c r="H147" s="433"/>
      <c r="I147" s="401"/>
      <c r="J147" s="247"/>
      <c r="K147" s="176"/>
    </row>
    <row r="148" spans="1:11" ht="13.35" customHeight="1">
      <c r="A148" s="131"/>
      <c r="B148" s="434" t="s">
        <v>363</v>
      </c>
      <c r="C148" s="421"/>
      <c r="D148" s="423" t="s">
        <v>376</v>
      </c>
      <c r="E148" s="424">
        <v>-28000</v>
      </c>
      <c r="F148" s="428">
        <v>-487.59</v>
      </c>
      <c r="G148" s="430">
        <v>-4.0000000000000001E-3</v>
      </c>
      <c r="H148" s="433"/>
      <c r="I148" s="401"/>
      <c r="J148" s="247"/>
      <c r="K148" s="176"/>
    </row>
    <row r="149" spans="1:11" ht="13.35" customHeight="1" thickBot="1">
      <c r="B149" s="435" t="s">
        <v>29</v>
      </c>
      <c r="C149" s="436"/>
      <c r="D149" s="437"/>
      <c r="E149" s="438"/>
      <c r="F149" s="439">
        <f>SUM(F147:F148)</f>
        <v>-1281.25</v>
      </c>
      <c r="G149" s="440">
        <f>SUM(G147:G148)</f>
        <v>-1.0499999999999999E-2</v>
      </c>
      <c r="H149" s="441"/>
      <c r="J149" s="134"/>
      <c r="K149" s="176"/>
    </row>
    <row r="150" spans="1:11" ht="13.35" customHeight="1">
      <c r="A150" s="174"/>
      <c r="B150" s="177" t="s">
        <v>39</v>
      </c>
      <c r="C150" s="131"/>
      <c r="D150" s="131"/>
      <c r="E150" s="131"/>
      <c r="F150" s="248"/>
      <c r="G150" s="248"/>
      <c r="H150" s="131"/>
      <c r="I150" s="131"/>
      <c r="J150" s="249"/>
      <c r="K150" s="176"/>
    </row>
    <row r="151" spans="1:11" ht="13.35" customHeight="1">
      <c r="A151" s="174"/>
      <c r="B151" s="393" t="s">
        <v>492</v>
      </c>
      <c r="C151" s="394"/>
      <c r="D151" s="394"/>
      <c r="E151" s="394"/>
      <c r="F151" s="394"/>
      <c r="G151" s="394"/>
      <c r="H151" s="425"/>
      <c r="I151" s="131"/>
      <c r="J151" s="249"/>
      <c r="K151" s="176"/>
    </row>
    <row r="152" spans="1:11" ht="13.35" customHeight="1">
      <c r="A152" s="174"/>
      <c r="B152" s="658" t="s">
        <v>493</v>
      </c>
      <c r="C152" s="659"/>
      <c r="D152" s="659"/>
      <c r="E152" s="426"/>
      <c r="F152" s="426"/>
      <c r="G152" s="426"/>
      <c r="H152" s="427"/>
      <c r="I152" s="131"/>
      <c r="J152" s="249"/>
      <c r="K152" s="176"/>
    </row>
    <row r="153" spans="1:11" ht="13.35" customHeight="1" thickBot="1">
      <c r="A153" s="174"/>
      <c r="B153" s="665"/>
      <c r="C153" s="665"/>
      <c r="D153" s="665"/>
      <c r="E153" s="131"/>
      <c r="F153" s="131"/>
      <c r="G153" s="131"/>
      <c r="H153" s="131"/>
      <c r="I153" s="131"/>
      <c r="J153" s="249"/>
      <c r="K153" s="176"/>
    </row>
    <row r="154" spans="1:11">
      <c r="B154" s="178" t="s">
        <v>278</v>
      </c>
      <c r="C154" s="179"/>
      <c r="D154" s="180"/>
      <c r="E154" s="181"/>
      <c r="F154" s="182"/>
      <c r="G154" s="182"/>
      <c r="H154" s="183"/>
      <c r="J154" s="249"/>
    </row>
    <row r="155" spans="1:11" ht="15.75" thickBot="1">
      <c r="B155" s="184" t="s">
        <v>279</v>
      </c>
      <c r="C155" s="185"/>
      <c r="D155" s="186"/>
      <c r="E155" s="186"/>
      <c r="F155" s="185"/>
      <c r="G155" s="187"/>
      <c r="H155" s="188"/>
      <c r="J155" s="249"/>
    </row>
    <row r="156" spans="1:11" ht="36">
      <c r="B156" s="678" t="s">
        <v>280</v>
      </c>
      <c r="C156" s="679" t="s">
        <v>281</v>
      </c>
      <c r="D156" s="250" t="s">
        <v>282</v>
      </c>
      <c r="E156" s="250" t="s">
        <v>282</v>
      </c>
      <c r="F156" s="251" t="s">
        <v>283</v>
      </c>
      <c r="G156" s="187"/>
      <c r="H156" s="188"/>
      <c r="J156" s="249"/>
    </row>
    <row r="157" spans="1:11">
      <c r="B157" s="660"/>
      <c r="C157" s="661"/>
      <c r="D157" s="189" t="s">
        <v>284</v>
      </c>
      <c r="E157" s="189" t="s">
        <v>285</v>
      </c>
      <c r="F157" s="252" t="s">
        <v>284</v>
      </c>
      <c r="G157" s="187"/>
      <c r="H157" s="188"/>
      <c r="J157" s="249"/>
    </row>
    <row r="158" spans="1:11" ht="15.75" thickBot="1">
      <c r="B158" s="253" t="s">
        <v>51</v>
      </c>
      <c r="C158" s="254" t="s">
        <v>51</v>
      </c>
      <c r="D158" s="254" t="s">
        <v>51</v>
      </c>
      <c r="E158" s="254" t="s">
        <v>51</v>
      </c>
      <c r="F158" s="255" t="s">
        <v>51</v>
      </c>
      <c r="G158" s="187"/>
      <c r="H158" s="188"/>
      <c r="J158" s="249"/>
    </row>
    <row r="159" spans="1:11">
      <c r="B159" s="192" t="s">
        <v>286</v>
      </c>
      <c r="C159" s="193"/>
      <c r="D159" s="193"/>
      <c r="E159" s="193"/>
      <c r="F159" s="193"/>
      <c r="G159" s="187"/>
      <c r="H159" s="188"/>
      <c r="J159" s="249"/>
    </row>
    <row r="160" spans="1:11">
      <c r="B160" s="194"/>
      <c r="C160" s="195"/>
      <c r="D160" s="195"/>
      <c r="E160" s="195"/>
      <c r="F160" s="195"/>
      <c r="G160" s="187"/>
      <c r="H160" s="188"/>
      <c r="J160" s="249"/>
    </row>
    <row r="161" spans="2:10" ht="15.75" thickBot="1">
      <c r="B161" s="194" t="s">
        <v>287</v>
      </c>
      <c r="C161" s="195"/>
      <c r="D161" s="195"/>
      <c r="E161" s="195"/>
      <c r="F161" s="195"/>
      <c r="G161" s="187"/>
      <c r="H161" s="188"/>
      <c r="J161" s="249"/>
    </row>
    <row r="162" spans="2:10">
      <c r="B162" s="256" t="s">
        <v>288</v>
      </c>
      <c r="C162" s="342" t="s">
        <v>504</v>
      </c>
      <c r="D162" s="257" t="s">
        <v>494</v>
      </c>
      <c r="E162" s="195"/>
      <c r="F162" s="195"/>
      <c r="G162" s="187"/>
      <c r="H162" s="188"/>
      <c r="J162" s="249"/>
    </row>
    <row r="163" spans="2:10">
      <c r="B163" s="196" t="s">
        <v>289</v>
      </c>
      <c r="C163" s="343"/>
      <c r="D163" s="258"/>
      <c r="E163" s="195"/>
      <c r="F163" s="195"/>
      <c r="G163" s="187"/>
      <c r="H163" s="188"/>
    </row>
    <row r="164" spans="2:10">
      <c r="B164" s="196" t="s">
        <v>328</v>
      </c>
      <c r="C164" s="344">
        <v>11.2538</v>
      </c>
      <c r="D164" s="259">
        <v>11.3344</v>
      </c>
      <c r="E164" s="195"/>
      <c r="F164" s="195"/>
      <c r="G164" s="187"/>
      <c r="H164" s="188"/>
    </row>
    <row r="165" spans="2:10">
      <c r="B165" s="196" t="s">
        <v>774</v>
      </c>
      <c r="C165" s="344">
        <v>10.081</v>
      </c>
      <c r="D165" s="259">
        <v>10.0748</v>
      </c>
      <c r="E165" s="195"/>
      <c r="F165" s="195"/>
      <c r="G165" s="200"/>
      <c r="H165" s="188"/>
    </row>
    <row r="166" spans="2:10">
      <c r="B166" s="196" t="s">
        <v>294</v>
      </c>
      <c r="C166" s="344"/>
      <c r="D166" s="259"/>
      <c r="E166" s="195"/>
      <c r="F166" s="195"/>
      <c r="G166" s="187"/>
      <c r="H166" s="188"/>
    </row>
    <row r="167" spans="2:10">
      <c r="B167" s="196" t="s">
        <v>329</v>
      </c>
      <c r="C167" s="344">
        <v>11.1998</v>
      </c>
      <c r="D167" s="259">
        <v>11.277100000000001</v>
      </c>
      <c r="E167" s="195"/>
      <c r="F167" s="195"/>
      <c r="G167" s="200"/>
      <c r="H167" s="188"/>
    </row>
    <row r="168" spans="2:10" ht="15.75" thickBot="1">
      <c r="B168" s="260" t="s">
        <v>775</v>
      </c>
      <c r="C168" s="345">
        <v>10.183</v>
      </c>
      <c r="D168" s="261">
        <v>10.175700000000001</v>
      </c>
      <c r="E168" s="195"/>
      <c r="F168" s="195"/>
      <c r="G168" s="200"/>
      <c r="H168" s="188"/>
    </row>
    <row r="169" spans="2:10">
      <c r="B169" s="202"/>
      <c r="C169" s="195"/>
      <c r="D169" s="195"/>
      <c r="E169" s="195"/>
      <c r="F169" s="195"/>
      <c r="G169" s="187"/>
      <c r="H169" s="188"/>
    </row>
    <row r="170" spans="2:10">
      <c r="B170" s="194" t="s">
        <v>495</v>
      </c>
      <c r="C170" s="203"/>
      <c r="D170" s="203"/>
      <c r="E170" s="203"/>
      <c r="F170" s="195"/>
      <c r="G170" s="187"/>
      <c r="H170" s="188"/>
    </row>
    <row r="171" spans="2:10" ht="24" hidden="1">
      <c r="B171" s="213" t="s">
        <v>299</v>
      </c>
      <c r="C171" s="205" t="s">
        <v>307</v>
      </c>
      <c r="D171" s="205" t="s">
        <v>301</v>
      </c>
      <c r="E171" s="205" t="s">
        <v>305</v>
      </c>
      <c r="F171" s="195"/>
      <c r="G171" s="187"/>
      <c r="H171" s="188"/>
    </row>
    <row r="172" spans="2:10" ht="24" hidden="1">
      <c r="B172" s="262">
        <v>44921</v>
      </c>
      <c r="C172" s="209" t="s">
        <v>308</v>
      </c>
      <c r="D172" s="210"/>
      <c r="E172" s="210"/>
      <c r="F172" s="195"/>
      <c r="G172" s="187"/>
      <c r="H172" s="188"/>
    </row>
    <row r="173" spans="2:10" ht="24" hidden="1">
      <c r="B173" s="262">
        <v>44921</v>
      </c>
      <c r="C173" s="209" t="s">
        <v>310</v>
      </c>
      <c r="D173" s="210"/>
      <c r="E173" s="210"/>
      <c r="F173" s="195"/>
      <c r="G173" s="187"/>
      <c r="H173" s="188"/>
    </row>
    <row r="174" spans="2:10" ht="24">
      <c r="B174" s="213" t="s">
        <v>299</v>
      </c>
      <c r="C174" s="205" t="s">
        <v>307</v>
      </c>
      <c r="D174" s="205" t="s">
        <v>301</v>
      </c>
      <c r="E174" s="205" t="s">
        <v>305</v>
      </c>
      <c r="F174" s="195"/>
      <c r="G174" s="187"/>
      <c r="H174" s="188"/>
    </row>
    <row r="175" spans="2:10" ht="24">
      <c r="B175" s="262">
        <v>44956</v>
      </c>
      <c r="C175" s="209" t="s">
        <v>308</v>
      </c>
      <c r="D175" s="317">
        <v>7.8099440000000006E-2</v>
      </c>
      <c r="E175" s="317">
        <v>7.8099440000000006E-2</v>
      </c>
      <c r="F175" s="195"/>
      <c r="G175" s="187"/>
      <c r="H175" s="188"/>
    </row>
    <row r="176" spans="2:10" ht="24">
      <c r="B176" s="262">
        <v>44956</v>
      </c>
      <c r="C176" s="209" t="s">
        <v>310</v>
      </c>
      <c r="D176" s="317">
        <v>7.7408519999999995E-2</v>
      </c>
      <c r="E176" s="317">
        <v>7.7408519999999995E-2</v>
      </c>
      <c r="F176" s="195"/>
      <c r="G176" s="187"/>
      <c r="H176" s="188"/>
    </row>
    <row r="177" spans="2:8" ht="33" customHeight="1">
      <c r="B177" s="680" t="s">
        <v>315</v>
      </c>
      <c r="C177" s="681"/>
      <c r="D177" s="681"/>
      <c r="E177" s="681"/>
      <c r="F177" s="681"/>
      <c r="G177" s="681"/>
      <c r="H177" s="682"/>
    </row>
    <row r="178" spans="2:8">
      <c r="B178" s="217"/>
      <c r="C178" s="216"/>
      <c r="D178" s="498"/>
      <c r="E178" s="498"/>
      <c r="F178" s="195"/>
      <c r="G178" s="187"/>
      <c r="H178" s="188"/>
    </row>
    <row r="179" spans="2:8">
      <c r="B179" s="194" t="s">
        <v>496</v>
      </c>
      <c r="C179" s="203"/>
      <c r="D179" s="203"/>
      <c r="E179" s="203"/>
      <c r="F179" s="195"/>
      <c r="G179" s="187"/>
      <c r="H179" s="188"/>
    </row>
    <row r="180" spans="2:8">
      <c r="B180" s="194"/>
      <c r="C180" s="203"/>
      <c r="D180" s="203"/>
      <c r="E180" s="203"/>
      <c r="F180" s="195"/>
      <c r="G180" s="187"/>
      <c r="H180" s="188"/>
    </row>
    <row r="181" spans="2:8">
      <c r="B181" s="194" t="s">
        <v>714</v>
      </c>
      <c r="C181" s="203"/>
      <c r="D181" s="203"/>
      <c r="E181" s="203"/>
      <c r="F181" s="195"/>
      <c r="G181" s="187"/>
      <c r="H181" s="188"/>
    </row>
    <row r="182" spans="2:8">
      <c r="B182" s="222" t="s">
        <v>318</v>
      </c>
      <c r="C182" s="203"/>
      <c r="D182" s="203"/>
      <c r="E182" s="203"/>
      <c r="F182" s="195"/>
      <c r="G182" s="187"/>
      <c r="H182" s="188"/>
    </row>
    <row r="183" spans="2:8">
      <c r="B183" s="222"/>
      <c r="C183" s="203"/>
      <c r="D183" s="203"/>
      <c r="E183" s="203"/>
      <c r="F183" s="195"/>
      <c r="G183" s="187"/>
      <c r="H183" s="188"/>
    </row>
    <row r="184" spans="2:8">
      <c r="B184" s="194" t="s">
        <v>498</v>
      </c>
      <c r="C184" s="203"/>
      <c r="D184" s="203"/>
      <c r="E184" s="203"/>
      <c r="F184" s="195"/>
      <c r="G184" s="187"/>
      <c r="H184" s="188"/>
    </row>
    <row r="185" spans="2:8">
      <c r="B185" s="194"/>
      <c r="C185" s="203"/>
      <c r="D185" s="203"/>
      <c r="E185" s="203"/>
      <c r="F185" s="195"/>
      <c r="G185" s="187"/>
      <c r="H185" s="188"/>
    </row>
    <row r="186" spans="2:8">
      <c r="B186" s="194" t="s">
        <v>499</v>
      </c>
      <c r="C186" s="203"/>
      <c r="D186" s="203"/>
      <c r="E186" s="203"/>
      <c r="F186" s="195"/>
      <c r="G186" s="187"/>
      <c r="H186" s="188"/>
    </row>
    <row r="187" spans="2:8">
      <c r="B187" s="223"/>
      <c r="C187" s="203"/>
      <c r="D187" s="203"/>
      <c r="E187" s="203"/>
      <c r="F187" s="195"/>
      <c r="G187" s="187"/>
      <c r="H187" s="188"/>
    </row>
    <row r="188" spans="2:8">
      <c r="B188" s="194" t="s">
        <v>502</v>
      </c>
      <c r="C188" s="203"/>
      <c r="D188" s="224"/>
      <c r="E188" s="203"/>
      <c r="F188" s="195"/>
      <c r="G188" s="187"/>
      <c r="H188" s="188"/>
    </row>
    <row r="189" spans="2:8">
      <c r="B189" s="194"/>
      <c r="C189" s="203"/>
      <c r="D189" s="203"/>
      <c r="E189" s="203"/>
      <c r="F189" s="195"/>
      <c r="G189" s="187"/>
      <c r="H189" s="188"/>
    </row>
    <row r="190" spans="2:8">
      <c r="B190" s="194" t="s">
        <v>500</v>
      </c>
      <c r="C190" s="203"/>
      <c r="D190" s="203"/>
      <c r="E190" s="203"/>
      <c r="F190" s="195"/>
      <c r="G190" s="187"/>
      <c r="H190" s="188"/>
    </row>
    <row r="191" spans="2:8">
      <c r="B191" s="194"/>
      <c r="C191" s="203"/>
      <c r="D191" s="203"/>
      <c r="E191" s="203"/>
      <c r="F191" s="195"/>
      <c r="G191" s="187"/>
      <c r="H191" s="188"/>
    </row>
    <row r="192" spans="2:8" ht="15.75" thickBot="1">
      <c r="B192" s="194" t="s">
        <v>319</v>
      </c>
      <c r="C192" s="203"/>
      <c r="D192" s="203"/>
      <c r="E192" s="203"/>
      <c r="F192" s="195"/>
      <c r="G192" s="187"/>
      <c r="H192" s="188"/>
    </row>
    <row r="193" spans="2:8">
      <c r="B193" s="263" t="s">
        <v>320</v>
      </c>
      <c r="C193" s="264"/>
      <c r="D193" s="264"/>
      <c r="E193" s="264"/>
      <c r="F193" s="265">
        <v>0</v>
      </c>
      <c r="G193" s="187"/>
      <c r="H193" s="188"/>
    </row>
    <row r="194" spans="2:8">
      <c r="B194" s="266" t="s">
        <v>321</v>
      </c>
      <c r="C194" s="267"/>
      <c r="D194" s="267"/>
      <c r="E194" s="267"/>
      <c r="F194" s="268">
        <v>59.58</v>
      </c>
      <c r="G194" s="269"/>
      <c r="H194" s="188"/>
    </row>
    <row r="195" spans="2:8">
      <c r="B195" s="266" t="s">
        <v>322</v>
      </c>
      <c r="C195" s="267"/>
      <c r="D195" s="267"/>
      <c r="E195" s="267"/>
      <c r="F195" s="270">
        <v>11.66</v>
      </c>
      <c r="G195" s="271"/>
      <c r="H195" s="188"/>
    </row>
    <row r="196" spans="2:8">
      <c r="B196" s="266" t="s">
        <v>330</v>
      </c>
      <c r="C196" s="267"/>
      <c r="D196" s="267"/>
      <c r="E196" s="267"/>
      <c r="F196" s="270">
        <v>20.663807375813999</v>
      </c>
      <c r="G196" s="271"/>
      <c r="H196" s="188"/>
    </row>
    <row r="197" spans="2:8">
      <c r="B197" s="266" t="s">
        <v>331</v>
      </c>
      <c r="C197" s="267"/>
      <c r="D197" s="267"/>
      <c r="E197" s="267"/>
      <c r="F197" s="270">
        <v>4.42</v>
      </c>
      <c r="G197" s="235"/>
      <c r="H197" s="188"/>
    </row>
    <row r="198" spans="2:8" ht="15.75" thickBot="1">
      <c r="B198" s="272" t="s">
        <v>323</v>
      </c>
      <c r="C198" s="273"/>
      <c r="D198" s="273"/>
      <c r="E198" s="273"/>
      <c r="F198" s="274">
        <v>3.6743450193400502</v>
      </c>
      <c r="G198" s="235"/>
      <c r="H198" s="188"/>
    </row>
    <row r="199" spans="2:8">
      <c r="B199" s="194"/>
      <c r="C199" s="203"/>
      <c r="D199" s="203"/>
      <c r="E199" s="203"/>
      <c r="F199" s="275"/>
      <c r="G199" s="187"/>
      <c r="H199" s="188"/>
    </row>
    <row r="200" spans="2:8">
      <c r="B200" s="194"/>
      <c r="C200" s="203"/>
      <c r="D200" s="203"/>
      <c r="E200" s="203"/>
      <c r="F200" s="195"/>
      <c r="G200" s="187"/>
      <c r="H200" s="188"/>
    </row>
    <row r="201" spans="2:8">
      <c r="B201" s="194" t="s">
        <v>324</v>
      </c>
      <c r="C201" s="203"/>
      <c r="D201" s="203"/>
      <c r="E201" s="203"/>
      <c r="F201" s="499"/>
      <c r="G201" s="187"/>
      <c r="H201" s="188"/>
    </row>
    <row r="202" spans="2:8">
      <c r="B202" s="266" t="s">
        <v>325</v>
      </c>
      <c r="C202" s="276"/>
      <c r="D202" s="276"/>
      <c r="E202" s="276"/>
      <c r="F202" s="327">
        <v>59.58</v>
      </c>
      <c r="G202" s="269"/>
      <c r="H202" s="188"/>
    </row>
    <row r="203" spans="2:8">
      <c r="B203" s="266" t="s">
        <v>332</v>
      </c>
      <c r="C203" s="276"/>
      <c r="D203" s="276"/>
      <c r="E203" s="276"/>
      <c r="F203" s="327">
        <v>4.42</v>
      </c>
      <c r="G203" s="269"/>
      <c r="H203" s="188"/>
    </row>
    <row r="204" spans="2:8">
      <c r="B204" s="266" t="s">
        <v>333</v>
      </c>
      <c r="C204" s="276"/>
      <c r="D204" s="276"/>
      <c r="E204" s="276"/>
      <c r="F204" s="327">
        <v>20.663807375813999</v>
      </c>
      <c r="G204" s="271"/>
      <c r="H204" s="188"/>
    </row>
    <row r="205" spans="2:8">
      <c r="B205" s="266" t="s">
        <v>326</v>
      </c>
      <c r="C205" s="276"/>
      <c r="D205" s="276"/>
      <c r="E205" s="276"/>
      <c r="F205" s="327">
        <v>11.66</v>
      </c>
      <c r="G205" s="271"/>
      <c r="H205" s="188"/>
    </row>
    <row r="206" spans="2:8">
      <c r="B206" s="266" t="s">
        <v>323</v>
      </c>
      <c r="C206" s="276"/>
      <c r="D206" s="276"/>
      <c r="E206" s="276"/>
      <c r="F206" s="327">
        <v>3.6743450193400502</v>
      </c>
      <c r="G206" s="269"/>
      <c r="H206" s="188"/>
    </row>
    <row r="207" spans="2:8">
      <c r="B207" s="194"/>
      <c r="C207" s="233"/>
      <c r="D207" s="233"/>
      <c r="E207" s="233"/>
      <c r="F207" s="499"/>
      <c r="G207" s="187"/>
      <c r="H207" s="188"/>
    </row>
    <row r="208" spans="2:8">
      <c r="B208" s="194" t="s">
        <v>327</v>
      </c>
      <c r="C208" s="233"/>
      <c r="D208" s="233"/>
      <c r="E208" s="233"/>
      <c r="F208" s="328"/>
      <c r="G208" s="187"/>
      <c r="H208" s="188"/>
    </row>
    <row r="209" spans="2:8" ht="15.75" thickBot="1">
      <c r="B209" s="236"/>
      <c r="C209" s="237"/>
      <c r="D209" s="237"/>
      <c r="E209" s="238"/>
      <c r="F209" s="239"/>
      <c r="G209" s="238"/>
      <c r="H209" s="240"/>
    </row>
    <row r="210" spans="2:8">
      <c r="B210" s="277" t="s">
        <v>334</v>
      </c>
      <c r="C210" s="278"/>
      <c r="D210" s="278"/>
      <c r="E210" s="278"/>
      <c r="F210" s="279"/>
      <c r="G210" s="280"/>
      <c r="H210" s="183"/>
    </row>
    <row r="211" spans="2:8">
      <c r="B211" s="194"/>
      <c r="C211" s="233"/>
      <c r="D211" s="233"/>
      <c r="E211" s="233"/>
      <c r="F211" s="235"/>
      <c r="G211" s="187"/>
      <c r="H211" s="188"/>
    </row>
    <row r="212" spans="2:8">
      <c r="B212" s="281" t="s">
        <v>715</v>
      </c>
      <c r="C212" s="500"/>
      <c r="D212" s="500"/>
      <c r="E212" s="500"/>
      <c r="F212" s="501"/>
      <c r="G212" s="187"/>
      <c r="H212" s="188"/>
    </row>
    <row r="213" spans="2:8" ht="78.75">
      <c r="B213" s="282" t="s">
        <v>335</v>
      </c>
      <c r="C213" s="283" t="s">
        <v>371</v>
      </c>
      <c r="D213" s="283" t="s">
        <v>372</v>
      </c>
      <c r="E213" s="283" t="s">
        <v>373</v>
      </c>
      <c r="F213" s="283" t="s">
        <v>374</v>
      </c>
      <c r="G213" s="283" t="s">
        <v>375</v>
      </c>
      <c r="H213" s="188"/>
    </row>
    <row r="214" spans="2:8" ht="15.75">
      <c r="B214" s="284" t="s">
        <v>369</v>
      </c>
      <c r="C214" s="285">
        <v>44980</v>
      </c>
      <c r="D214" s="286" t="s">
        <v>376</v>
      </c>
      <c r="E214" s="287">
        <v>850.56178666666665</v>
      </c>
      <c r="F214" s="288">
        <v>839.85</v>
      </c>
      <c r="G214" s="673">
        <v>237.61395880000001</v>
      </c>
      <c r="H214" s="188"/>
    </row>
    <row r="215" spans="2:8" ht="15.75">
      <c r="B215" s="284" t="s">
        <v>370</v>
      </c>
      <c r="C215" s="285">
        <v>44980</v>
      </c>
      <c r="D215" s="286" t="s">
        <v>376</v>
      </c>
      <c r="E215" s="287">
        <v>1796.3407</v>
      </c>
      <c r="F215" s="288">
        <v>1741.4</v>
      </c>
      <c r="G215" s="674"/>
      <c r="H215" s="188"/>
    </row>
    <row r="216" spans="2:8">
      <c r="B216" s="289" t="s">
        <v>378</v>
      </c>
      <c r="C216" s="197"/>
      <c r="D216" s="197"/>
      <c r="E216" s="290"/>
      <c r="F216" s="290"/>
      <c r="G216" s="291"/>
      <c r="H216" s="188"/>
    </row>
    <row r="217" spans="2:8">
      <c r="B217" s="292" t="s">
        <v>711</v>
      </c>
      <c r="C217" s="502"/>
      <c r="D217" s="503"/>
      <c r="E217" s="185"/>
      <c r="F217" s="185"/>
      <c r="G217" s="185"/>
      <c r="H217" s="188"/>
    </row>
    <row r="218" spans="2:8">
      <c r="B218" s="184"/>
      <c r="C218" s="185"/>
      <c r="D218" s="185"/>
      <c r="E218" s="185"/>
      <c r="F218" s="504"/>
      <c r="G218" s="504"/>
      <c r="H218" s="188"/>
    </row>
    <row r="219" spans="2:8">
      <c r="B219" s="292" t="s">
        <v>712</v>
      </c>
      <c r="C219" s="502"/>
      <c r="D219" s="505"/>
      <c r="E219" s="185"/>
      <c r="F219" s="506"/>
      <c r="G219" s="185"/>
      <c r="H219" s="188"/>
    </row>
    <row r="220" spans="2:8">
      <c r="B220" s="293"/>
      <c r="C220" s="294"/>
      <c r="D220" s="294"/>
      <c r="E220" s="185"/>
      <c r="F220" s="185"/>
      <c r="G220" s="185"/>
      <c r="H220" s="188"/>
    </row>
    <row r="221" spans="2:8">
      <c r="B221" s="295" t="s">
        <v>716</v>
      </c>
      <c r="C221" s="505"/>
      <c r="D221" s="505"/>
      <c r="E221" s="185"/>
      <c r="F221" s="506"/>
      <c r="G221" s="185"/>
      <c r="H221" s="188"/>
    </row>
    <row r="222" spans="2:8" ht="36" hidden="1">
      <c r="B222" s="507" t="s">
        <v>335</v>
      </c>
      <c r="C222" s="296" t="s">
        <v>336</v>
      </c>
      <c r="D222" s="296" t="s">
        <v>337</v>
      </c>
      <c r="E222" s="297" t="s">
        <v>338</v>
      </c>
      <c r="F222" s="297" t="s">
        <v>339</v>
      </c>
      <c r="G222" s="185"/>
      <c r="H222" s="188"/>
    </row>
    <row r="223" spans="2:8" hidden="1">
      <c r="B223" s="508"/>
      <c r="C223" s="209"/>
      <c r="D223" s="209"/>
      <c r="E223" s="298"/>
      <c r="F223" s="298"/>
      <c r="G223" s="185"/>
      <c r="H223" s="188"/>
    </row>
    <row r="224" spans="2:8" hidden="1">
      <c r="B224" s="508"/>
      <c r="C224" s="209"/>
      <c r="D224" s="209"/>
      <c r="E224" s="298"/>
      <c r="F224" s="298"/>
      <c r="G224" s="185"/>
      <c r="H224" s="188"/>
    </row>
    <row r="225" spans="2:10" hidden="1">
      <c r="B225" s="508"/>
      <c r="C225" s="209"/>
      <c r="D225" s="209"/>
      <c r="E225" s="298"/>
      <c r="F225" s="298"/>
      <c r="G225" s="185"/>
      <c r="H225" s="188"/>
    </row>
    <row r="226" spans="2:10" hidden="1">
      <c r="B226" s="675" t="s">
        <v>377</v>
      </c>
      <c r="C226" s="676"/>
      <c r="D226" s="676"/>
      <c r="E226" s="676"/>
      <c r="F226" s="677"/>
      <c r="G226" s="185"/>
      <c r="H226" s="188"/>
    </row>
    <row r="227" spans="2:10">
      <c r="B227" s="295"/>
      <c r="C227" s="505"/>
      <c r="D227" s="505"/>
      <c r="E227" s="185"/>
      <c r="F227" s="506"/>
      <c r="G227" s="185"/>
      <c r="H227" s="188"/>
    </row>
    <row r="228" spans="2:10">
      <c r="B228" s="299" t="s">
        <v>720</v>
      </c>
      <c r="C228" s="503"/>
      <c r="D228" s="503"/>
      <c r="E228" s="185"/>
      <c r="F228" s="185"/>
      <c r="G228" s="185"/>
      <c r="H228" s="188"/>
    </row>
    <row r="229" spans="2:10">
      <c r="B229" s="509" t="s">
        <v>704</v>
      </c>
      <c r="C229" s="300"/>
      <c r="D229" s="300"/>
      <c r="E229" s="197">
        <v>154</v>
      </c>
      <c r="F229" s="185"/>
      <c r="G229" s="185"/>
      <c r="H229" s="188"/>
    </row>
    <row r="230" spans="2:10">
      <c r="B230" s="509" t="s">
        <v>705</v>
      </c>
      <c r="C230" s="300"/>
      <c r="D230" s="300"/>
      <c r="E230" s="301">
        <v>115924500</v>
      </c>
      <c r="F230" s="185"/>
      <c r="G230" s="185"/>
      <c r="H230" s="188"/>
    </row>
    <row r="231" spans="2:10">
      <c r="B231" s="509" t="s">
        <v>706</v>
      </c>
      <c r="C231" s="300"/>
      <c r="D231" s="300"/>
      <c r="E231" s="301">
        <v>484050</v>
      </c>
      <c r="F231" s="185"/>
      <c r="G231" s="185"/>
      <c r="H231" s="188"/>
    </row>
    <row r="232" spans="2:10">
      <c r="B232" s="202"/>
      <c r="C232" s="195"/>
      <c r="D232" s="195"/>
      <c r="E232" s="195"/>
      <c r="F232" s="195"/>
      <c r="G232" s="195"/>
      <c r="H232" s="188"/>
    </row>
    <row r="233" spans="2:10" ht="15.75" thickBot="1">
      <c r="B233" s="302" t="s">
        <v>503</v>
      </c>
      <c r="C233" s="303"/>
      <c r="D233" s="303"/>
      <c r="E233" s="303"/>
      <c r="F233" s="303"/>
      <c r="G233" s="303"/>
      <c r="H233" s="240"/>
    </row>
    <row r="235" spans="2:10">
      <c r="B235" s="631" t="s">
        <v>845</v>
      </c>
      <c r="C235" s="631"/>
      <c r="D235" s="631"/>
      <c r="E235" s="631"/>
      <c r="F235" s="631"/>
      <c r="G235" s="631"/>
      <c r="H235" s="631"/>
      <c r="I235" s="631"/>
      <c r="J235" s="631"/>
    </row>
    <row r="236" spans="2:10">
      <c r="B236" s="629" t="s">
        <v>777</v>
      </c>
      <c r="C236" s="630" t="s">
        <v>778</v>
      </c>
      <c r="D236" s="630"/>
      <c r="E236" s="526" t="s">
        <v>779</v>
      </c>
      <c r="F236" s="527" t="s">
        <v>780</v>
      </c>
      <c r="G236" s="630" t="s">
        <v>781</v>
      </c>
      <c r="H236" s="630"/>
      <c r="I236" s="630"/>
      <c r="J236" s="630"/>
    </row>
    <row r="237" spans="2:10" ht="64.5">
      <c r="B237" s="629"/>
      <c r="C237" s="526" t="s">
        <v>294</v>
      </c>
      <c r="D237" s="526" t="s">
        <v>289</v>
      </c>
      <c r="E237" s="526" t="s">
        <v>846</v>
      </c>
      <c r="F237" s="526" t="s">
        <v>847</v>
      </c>
      <c r="G237" s="526" t="s">
        <v>294</v>
      </c>
      <c r="H237" s="526" t="s">
        <v>289</v>
      </c>
      <c r="I237" s="526" t="s">
        <v>846</v>
      </c>
      <c r="J237" s="526" t="s">
        <v>847</v>
      </c>
    </row>
    <row r="238" spans="2:10">
      <c r="B238" s="525" t="s">
        <v>848</v>
      </c>
      <c r="C238" s="521">
        <v>7.3937391226342131E-2</v>
      </c>
      <c r="D238" s="521">
        <v>7.7172629134272475E-2</v>
      </c>
      <c r="E238" s="521">
        <v>4.2143850921960269E-2</v>
      </c>
      <c r="F238" s="521">
        <v>4.1286295179061572E-3</v>
      </c>
      <c r="G238" s="602">
        <v>11277.1</v>
      </c>
      <c r="H238" s="602">
        <v>11334.4</v>
      </c>
      <c r="I238" s="602">
        <v>10720.298955232023</v>
      </c>
      <c r="J238" s="602">
        <v>10069.662895305968</v>
      </c>
    </row>
    <row r="239" spans="2:10">
      <c r="B239" s="525" t="s">
        <v>785</v>
      </c>
      <c r="C239" s="521">
        <v>7.2538613710720679E-2</v>
      </c>
      <c r="D239" s="521">
        <v>7.5747653350796806E-2</v>
      </c>
      <c r="E239" s="521">
        <v>3.4215169032263626E-2</v>
      </c>
      <c r="F239" s="521">
        <v>1.9823244947587915E-2</v>
      </c>
      <c r="G239" s="602">
        <v>10725.386137107207</v>
      </c>
      <c r="H239" s="602">
        <v>10757.476533507968</v>
      </c>
      <c r="I239" s="602">
        <v>10342.151690322637</v>
      </c>
      <c r="J239" s="602">
        <v>10198.23244947588</v>
      </c>
    </row>
    <row r="240" spans="2:10">
      <c r="B240" s="511"/>
      <c r="C240" s="511"/>
      <c r="D240" s="511"/>
      <c r="E240" s="511"/>
      <c r="F240" s="511"/>
      <c r="G240" s="511"/>
      <c r="H240" s="511"/>
      <c r="I240" s="511"/>
      <c r="J240" s="511"/>
    </row>
    <row r="241" spans="2:10">
      <c r="B241" s="623" t="s">
        <v>849</v>
      </c>
      <c r="C241" s="623"/>
      <c r="D241" s="623"/>
      <c r="E241" s="623"/>
      <c r="F241" s="623"/>
      <c r="G241" s="511"/>
      <c r="H241" s="511"/>
      <c r="I241" s="511"/>
      <c r="J241" s="511"/>
    </row>
    <row r="242" spans="2:10" ht="51.75">
      <c r="B242" s="533" t="s">
        <v>828</v>
      </c>
      <c r="C242" s="534" t="s">
        <v>848</v>
      </c>
      <c r="D242" s="534" t="s">
        <v>785</v>
      </c>
      <c r="E242" s="534" t="s">
        <v>850</v>
      </c>
      <c r="F242" s="534" t="s">
        <v>851</v>
      </c>
      <c r="G242" s="511"/>
      <c r="H242" s="511"/>
      <c r="I242" s="511"/>
      <c r="J242" s="511"/>
    </row>
    <row r="243" spans="2:10">
      <c r="B243" s="520" t="s">
        <v>790</v>
      </c>
      <c r="C243" s="531">
        <v>210000</v>
      </c>
      <c r="D243" s="531">
        <v>120000</v>
      </c>
      <c r="E243" s="532" t="s">
        <v>834</v>
      </c>
      <c r="F243" s="532" t="s">
        <v>834</v>
      </c>
      <c r="G243" s="511"/>
      <c r="H243" s="511"/>
      <c r="I243" s="511"/>
      <c r="J243" s="511"/>
    </row>
    <row r="244" spans="2:10">
      <c r="B244" s="520" t="s">
        <v>791</v>
      </c>
      <c r="C244" s="531">
        <v>224324.00528491999</v>
      </c>
      <c r="D244" s="531">
        <v>124918.00934765099</v>
      </c>
      <c r="E244" s="532" t="s">
        <v>834</v>
      </c>
      <c r="F244" s="532" t="s">
        <v>834</v>
      </c>
      <c r="G244" s="511"/>
      <c r="H244" s="511"/>
      <c r="I244" s="511"/>
      <c r="J244" s="511"/>
    </row>
    <row r="245" spans="2:10">
      <c r="B245" s="520" t="s">
        <v>792</v>
      </c>
      <c r="C245" s="532">
        <v>7.4194870676269495E-2</v>
      </c>
      <c r="D245" s="532">
        <v>7.66390462464729E-2</v>
      </c>
      <c r="E245" s="532" t="s">
        <v>834</v>
      </c>
      <c r="F245" s="532" t="s">
        <v>834</v>
      </c>
      <c r="G245" s="511"/>
      <c r="H245" s="511"/>
      <c r="I245" s="511"/>
      <c r="J245" s="511"/>
    </row>
    <row r="246" spans="2:10" ht="26.25">
      <c r="B246" s="520" t="s">
        <v>852</v>
      </c>
      <c r="C246" s="532">
        <v>3.9498799470141899E-2</v>
      </c>
      <c r="D246" s="532">
        <v>4.9119251407291002E-2</v>
      </c>
      <c r="E246" s="532" t="s">
        <v>834</v>
      </c>
      <c r="F246" s="532" t="s">
        <v>834</v>
      </c>
      <c r="G246" s="511"/>
      <c r="H246" s="511"/>
      <c r="I246" s="511"/>
      <c r="J246" s="511"/>
    </row>
    <row r="247" spans="2:10">
      <c r="B247" s="520" t="s">
        <v>853</v>
      </c>
      <c r="C247" s="532">
        <v>2.0292398333549507E-2</v>
      </c>
      <c r="D247" s="532">
        <v>4.6867707371711739E-2</v>
      </c>
      <c r="E247" s="532" t="s">
        <v>834</v>
      </c>
      <c r="F247" s="532" t="s">
        <v>834</v>
      </c>
      <c r="G247" s="511"/>
      <c r="H247" s="511"/>
      <c r="I247" s="511"/>
      <c r="J247" s="511"/>
    </row>
    <row r="248" spans="2:10">
      <c r="B248" s="511"/>
      <c r="C248" s="511"/>
      <c r="D248" s="511"/>
      <c r="E248" s="511"/>
      <c r="F248" s="511"/>
      <c r="G248" s="511"/>
      <c r="H248" s="511"/>
      <c r="I248" s="511"/>
      <c r="J248" s="511"/>
    </row>
    <row r="249" spans="2:10">
      <c r="B249" s="623" t="s">
        <v>854</v>
      </c>
      <c r="C249" s="623"/>
      <c r="D249" s="623"/>
      <c r="E249" s="623"/>
      <c r="F249" s="623"/>
      <c r="G249" s="511"/>
      <c r="H249" s="511"/>
      <c r="I249" s="511"/>
      <c r="J249" s="511"/>
    </row>
    <row r="250" spans="2:10" ht="51.75">
      <c r="B250" s="533" t="s">
        <v>828</v>
      </c>
      <c r="C250" s="534" t="s">
        <v>848</v>
      </c>
      <c r="D250" s="534" t="s">
        <v>785</v>
      </c>
      <c r="E250" s="534" t="s">
        <v>850</v>
      </c>
      <c r="F250" s="534" t="s">
        <v>851</v>
      </c>
      <c r="G250" s="511"/>
      <c r="H250" s="511"/>
      <c r="I250" s="511"/>
      <c r="J250" s="511"/>
    </row>
    <row r="251" spans="2:10">
      <c r="B251" s="520" t="s">
        <v>790</v>
      </c>
      <c r="C251" s="531">
        <v>210000</v>
      </c>
      <c r="D251" s="531">
        <v>120000</v>
      </c>
      <c r="E251" s="532" t="s">
        <v>834</v>
      </c>
      <c r="F251" s="532" t="s">
        <v>834</v>
      </c>
      <c r="G251" s="511"/>
      <c r="H251" s="511"/>
      <c r="I251" s="511"/>
      <c r="J251" s="511"/>
    </row>
    <row r="252" spans="2:10">
      <c r="B252" s="520" t="s">
        <v>791</v>
      </c>
      <c r="C252" s="531">
        <v>224949.776101464</v>
      </c>
      <c r="D252" s="531">
        <v>125121.77136284301</v>
      </c>
      <c r="E252" s="532" t="s">
        <v>834</v>
      </c>
      <c r="F252" s="532" t="s">
        <v>834</v>
      </c>
      <c r="G252" s="511"/>
      <c r="H252" s="511"/>
      <c r="I252" s="511"/>
      <c r="J252" s="511"/>
    </row>
    <row r="253" spans="2:10">
      <c r="B253" s="520" t="s">
        <v>792</v>
      </c>
      <c r="C253" s="532">
        <v>7.7412983226979107E-2</v>
      </c>
      <c r="D253" s="532">
        <v>7.9851132815801404E-2</v>
      </c>
      <c r="E253" s="532" t="s">
        <v>834</v>
      </c>
      <c r="F253" s="532" t="s">
        <v>834</v>
      </c>
      <c r="G253" s="511"/>
      <c r="H253" s="511"/>
      <c r="I253" s="511"/>
      <c r="J253" s="511"/>
    </row>
    <row r="254" spans="2:10" ht="26.25">
      <c r="B254" s="520" t="s">
        <v>852</v>
      </c>
      <c r="C254" s="532">
        <v>3.9498799470141899E-2</v>
      </c>
      <c r="D254" s="532">
        <v>4.9119251407291002E-2</v>
      </c>
      <c r="E254" s="532" t="s">
        <v>834</v>
      </c>
      <c r="F254" s="532" t="s">
        <v>834</v>
      </c>
      <c r="G254" s="511"/>
      <c r="H254" s="511"/>
      <c r="I254" s="511"/>
      <c r="J254" s="511"/>
    </row>
    <row r="255" spans="2:10">
      <c r="B255" s="520" t="s">
        <v>853</v>
      </c>
      <c r="C255" s="532">
        <v>2.0292398333549507E-2</v>
      </c>
      <c r="D255" s="532">
        <v>4.6867707371711739E-2</v>
      </c>
      <c r="E255" s="532" t="s">
        <v>834</v>
      </c>
      <c r="F255" s="532" t="s">
        <v>834</v>
      </c>
      <c r="G255" s="511"/>
      <c r="H255" s="511"/>
      <c r="I255" s="511"/>
      <c r="J255" s="511"/>
    </row>
    <row r="256" spans="2:10">
      <c r="B256" s="511"/>
      <c r="C256" s="511"/>
      <c r="D256" s="511"/>
      <c r="E256" s="511"/>
      <c r="F256" s="511"/>
      <c r="G256" s="511"/>
      <c r="H256" s="511"/>
      <c r="I256" s="511"/>
      <c r="J256" s="511"/>
    </row>
    <row r="257" spans="2:10">
      <c r="B257" s="526" t="s">
        <v>807</v>
      </c>
      <c r="C257" s="511"/>
      <c r="D257" s="511"/>
      <c r="E257" s="511"/>
      <c r="F257" s="511"/>
      <c r="G257" s="511"/>
      <c r="H257" s="511"/>
      <c r="I257" s="511"/>
      <c r="J257" s="511"/>
    </row>
    <row r="258" spans="2:10">
      <c r="B258" s="520" t="s">
        <v>855</v>
      </c>
      <c r="C258" s="510"/>
      <c r="D258" s="511"/>
      <c r="E258" s="511"/>
      <c r="F258" s="511"/>
      <c r="G258" s="511"/>
      <c r="H258" s="511"/>
      <c r="I258" s="511"/>
      <c r="J258" s="511"/>
    </row>
    <row r="259" spans="2:10">
      <c r="B259" s="520" t="s">
        <v>856</v>
      </c>
      <c r="C259" s="510"/>
      <c r="D259" s="511"/>
      <c r="E259" s="511"/>
      <c r="F259" s="511"/>
      <c r="G259" s="511"/>
      <c r="H259" s="511"/>
      <c r="I259" s="511"/>
      <c r="J259" s="511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 s="604" t="s">
        <v>805</v>
      </c>
      <c r="C261" s="533"/>
      <c r="D261"/>
      <c r="E261"/>
      <c r="F261"/>
      <c r="G261"/>
      <c r="H261"/>
      <c r="I261"/>
      <c r="J261"/>
    </row>
    <row r="262" spans="2:10">
      <c r="B262" s="519" t="s">
        <v>825</v>
      </c>
      <c r="C262" s="561">
        <v>1560.3334422854618</v>
      </c>
      <c r="D262"/>
      <c r="E262"/>
      <c r="F262"/>
      <c r="G262"/>
      <c r="H262"/>
      <c r="I262"/>
      <c r="J262"/>
    </row>
    <row r="263" spans="2:10">
      <c r="B263" s="519" t="s">
        <v>826</v>
      </c>
      <c r="C263" s="541">
        <v>3.3969162526920713</v>
      </c>
      <c r="D263"/>
      <c r="E263"/>
      <c r="F263"/>
      <c r="G263"/>
      <c r="H263"/>
      <c r="I263"/>
      <c r="J263"/>
    </row>
    <row r="264" spans="2:10">
      <c r="B264" s="519" t="s">
        <v>806</v>
      </c>
      <c r="C264" s="541">
        <v>3.5318854316577459</v>
      </c>
      <c r="D264"/>
      <c r="E264"/>
      <c r="F264"/>
      <c r="G264"/>
      <c r="H264"/>
      <c r="I264"/>
      <c r="J264"/>
    </row>
    <row r="265" spans="2:10">
      <c r="B265" s="519" t="s">
        <v>827</v>
      </c>
      <c r="C265" s="603">
        <v>7.6135776124341858E-2</v>
      </c>
      <c r="D265"/>
      <c r="E265"/>
      <c r="F265"/>
      <c r="G265"/>
      <c r="H265"/>
      <c r="I265"/>
      <c r="J265"/>
    </row>
    <row r="266" spans="2:10" ht="15.75" thickBot="1"/>
    <row r="267" spans="2:10">
      <c r="B267" s="605"/>
      <c r="C267" s="606"/>
      <c r="D267" s="607"/>
      <c r="E267" s="671" t="s">
        <v>829</v>
      </c>
      <c r="F267" s="672"/>
    </row>
    <row r="268" spans="2:10">
      <c r="B268" s="608" t="s">
        <v>811</v>
      </c>
      <c r="C268" s="609"/>
      <c r="D268" s="609"/>
      <c r="E268" s="546"/>
      <c r="F268" s="547"/>
    </row>
    <row r="269" spans="2:10">
      <c r="B269" s="610" t="s">
        <v>812</v>
      </c>
      <c r="C269" s="609"/>
      <c r="D269" s="609"/>
      <c r="E269" s="546"/>
      <c r="F269" s="547"/>
    </row>
    <row r="270" spans="2:10">
      <c r="B270" s="611" t="s">
        <v>857</v>
      </c>
      <c r="C270" s="609"/>
      <c r="D270" s="609"/>
      <c r="E270" s="546"/>
      <c r="F270" s="547"/>
    </row>
    <row r="271" spans="2:10">
      <c r="B271" s="611" t="s">
        <v>858</v>
      </c>
      <c r="C271" s="609"/>
      <c r="D271" s="609"/>
      <c r="E271" s="546"/>
      <c r="F271" s="547"/>
    </row>
    <row r="272" spans="2:10">
      <c r="B272" s="612"/>
      <c r="C272" s="609"/>
      <c r="D272" s="609"/>
      <c r="E272" s="546"/>
      <c r="F272" s="547"/>
    </row>
    <row r="273" spans="2:6">
      <c r="B273" s="612"/>
      <c r="C273" s="609"/>
      <c r="D273" s="609"/>
      <c r="E273" s="546"/>
      <c r="F273" s="547"/>
    </row>
    <row r="274" spans="2:6">
      <c r="B274" s="612"/>
      <c r="C274" s="609"/>
      <c r="D274" s="609"/>
      <c r="E274" s="546"/>
      <c r="F274" s="547"/>
    </row>
    <row r="275" spans="2:6">
      <c r="B275" s="610" t="s">
        <v>859</v>
      </c>
      <c r="C275" s="609"/>
      <c r="D275" s="609"/>
      <c r="E275" s="546"/>
      <c r="F275" s="547"/>
    </row>
    <row r="276" spans="2:6" ht="15.75" thickBot="1">
      <c r="B276" s="613"/>
      <c r="C276" s="614"/>
      <c r="D276" s="614"/>
      <c r="E276" s="554"/>
      <c r="F276" s="555"/>
    </row>
    <row r="277" spans="2:6" ht="15.75" thickBot="1"/>
    <row r="278" spans="2:6">
      <c r="B278" s="615" t="s">
        <v>815</v>
      </c>
    </row>
    <row r="279" spans="2:6">
      <c r="B279" s="616" t="s">
        <v>860</v>
      </c>
    </row>
    <row r="280" spans="2:6">
      <c r="B280" s="617"/>
    </row>
    <row r="281" spans="2:6">
      <c r="B281" s="617"/>
    </row>
    <row r="282" spans="2:6">
      <c r="B282" s="617"/>
    </row>
    <row r="283" spans="2:6">
      <c r="B283" s="617"/>
    </row>
    <row r="284" spans="2:6">
      <c r="B284" s="617"/>
    </row>
    <row r="285" spans="2:6">
      <c r="B285" s="617"/>
    </row>
    <row r="286" spans="2:6">
      <c r="B286" s="617"/>
    </row>
    <row r="287" spans="2:6">
      <c r="B287" s="617"/>
    </row>
    <row r="288" spans="2:6" ht="15.75" thickBot="1">
      <c r="B288" s="618"/>
    </row>
  </sheetData>
  <mergeCells count="15">
    <mergeCell ref="B1:E1"/>
    <mergeCell ref="G214:G215"/>
    <mergeCell ref="B226:F226"/>
    <mergeCell ref="B152:D152"/>
    <mergeCell ref="B153:D153"/>
    <mergeCell ref="B156:B157"/>
    <mergeCell ref="C156:C157"/>
    <mergeCell ref="B177:H177"/>
    <mergeCell ref="B249:F249"/>
    <mergeCell ref="B235:J235"/>
    <mergeCell ref="E267:F267"/>
    <mergeCell ref="B236:B237"/>
    <mergeCell ref="C236:D236"/>
    <mergeCell ref="G236:J236"/>
    <mergeCell ref="B241:F241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Index</vt:lpstr>
      <vt:lpstr>PPFCF</vt:lpstr>
      <vt:lpstr>PPLF</vt:lpstr>
      <vt:lpstr>PPTSF</vt:lpstr>
      <vt:lpstr>PPCHF</vt:lpstr>
      <vt:lpstr>JR_PAGE_ANCHOR_0_1</vt:lpstr>
      <vt:lpstr>PPLF!JR_PAGE_ANCHOR_0_3</vt:lpstr>
      <vt:lpstr>PPCHF!JR_PAGE_ANCHOR_0_6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2023-01-17T05:53:57Z</dcterms:created>
  <dcterms:modified xsi:type="dcterms:W3CDTF">2023-02-09T10:15:03Z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2023-02-07T18:08:30Z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b61985af-8205-452a-8453-411507904eee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