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filterPrivacy="1" defaultThemeVersion="166925"/>
  <bookViews>
    <workbookView xWindow="65416" yWindow="65416" windowWidth="20730" windowHeight="11160" activeTab="0"/>
  </bookViews>
  <sheets>
    <sheet name="Index" sheetId="1" r:id="rId1"/>
    <sheet name="PPFCF" sheetId="2" r:id="rId2"/>
    <sheet name="PPLF" sheetId="7" r:id="rId3"/>
    <sheet name="PPTSF" sheetId="4" r:id="rId4"/>
    <sheet name="PPCHF" sheetId="8" r:id="rId5"/>
  </sheets>
  <definedNames>
    <definedName name="JR_PAGE_ANCHOR_0_1">'Index'!$A$1</definedName>
    <definedName name="JR_PAGE_ANCHOR_0_2" localSheetId="2">'PPLF'!$A$1</definedName>
    <definedName name="JR_PAGE_ANCHOR_0_2">'PPFCF'!$A$1</definedName>
    <definedName name="JR_PAGE_ANCHOR_0_3" localSheetId="4">'PPCHF'!$A$1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'PPTSF'!$A$1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#REF!</definedName>
    <definedName name="JR_PAGE_ANCHOR_0_6" localSheetId="2">#REF!</definedName>
    <definedName name="JR_PAGE_ANCHOR_0_6">#REF!</definedName>
  </definedNames>
  <calcPr calcId="191029"/>
  <extLst/>
</workbook>
</file>

<file path=xl/sharedStrings.xml><?xml version="1.0" encoding="utf-8"?>
<sst xmlns="http://schemas.openxmlformats.org/spreadsheetml/2006/main" count="1683" uniqueCount="862">
  <si>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</si>
  <si>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</si>
  <si>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</si>
  <si>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</si>
  <si>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</si>
  <si>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</si>
  <si>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</si>
  <si>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</si>
  <si>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February 28,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</si>
  <si>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</si>
  <si>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</si>
  <si>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</si>
  <si>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</si>
  <si>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</si>
  <si>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</si>
  <si>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</si>
  <si>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</si>
  <si>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</si>
  <si>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</si>
  <si>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</si>
  <si>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</si>
  <si>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</si>
  <si>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</si>
  <si>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</si>
  <si>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</si>
  <si>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</si>
  <si>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</si>
  <si>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</si>
  <si>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</si>
  <si>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</si>
  <si>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IBCL05</t>
  </si>
  <si>
    <t>ICICI Bank Limited</t>
  </si>
  <si>
    <t>INE090A01021</t>
  </si>
  <si>
    <t>Banks</t>
  </si>
  <si>
    <t>HCLT02</t>
  </si>
  <si>
    <t>HCL Technologies Limited</t>
  </si>
  <si>
    <t>INE860A01027</t>
  </si>
  <si>
    <t>IT - Software</t>
  </si>
  <si>
    <t>UTIB02</t>
  </si>
  <si>
    <t>Axis Bank Limited</t>
  </si>
  <si>
    <t>INE238A01034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</si>
  <si>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</si>
  <si>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</si>
  <si>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</si>
  <si>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</si>
  <si>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</si>
  <si>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</si>
  <si>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</si>
  <si>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</si>
  <si>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HERO02</t>
  </si>
  <si>
    <t>Hero MotoCorp Limited</t>
  </si>
  <si>
    <t>INE158A01026</t>
  </si>
  <si>
    <t>Automobiles</t>
  </si>
  <si>
    <t>IEEL02</t>
  </si>
  <si>
    <t>Indian Energy Exchange Limited</t>
  </si>
  <si>
    <t>INE022Q01020</t>
  </si>
  <si>
    <t>Capital Markets</t>
  </si>
  <si>
    <t>CDSL01</t>
  </si>
  <si>
    <t>Central Depository Services (India) Limited</t>
  </si>
  <si>
    <t>INE736A01011</t>
  </si>
  <si>
    <t>MOFS03</t>
  </si>
  <si>
    <t>Motilal Oswal Financial Services Limited</t>
  </si>
  <si>
    <t>INE338I01027</t>
  </si>
  <si>
    <t>MCEX01</t>
  </si>
  <si>
    <t>Multi Commodity Exchange of India Limited</t>
  </si>
  <si>
    <t>INE745G01035</t>
  </si>
  <si>
    <t>CHEL02</t>
  </si>
  <si>
    <t>Zydus Lifesciences Limited</t>
  </si>
  <si>
    <t>INE010B01027</t>
  </si>
  <si>
    <t>Pharmaceuticals &amp; Biotechnology</t>
  </si>
  <si>
    <t>Reliance Industries Limited</t>
  </si>
  <si>
    <t>INE002A01018</t>
  </si>
  <si>
    <t>Petroleum Products</t>
  </si>
  <si>
    <t>SPIL03</t>
  </si>
  <si>
    <t>Sun Pharmaceutical Industries Limited</t>
  </si>
  <si>
    <t>INE044A01036</t>
  </si>
  <si>
    <t>NMDC01</t>
  </si>
  <si>
    <t>NMDC Limited</t>
  </si>
  <si>
    <t>INE584A01023</t>
  </si>
  <si>
    <t>Minerals &amp; Mining</t>
  </si>
  <si>
    <t>Bajaj Finance Limited</t>
  </si>
  <si>
    <t>INE296A01024</t>
  </si>
  <si>
    <t>DRRL02</t>
  </si>
  <si>
    <t>Dr. Reddy's Laboratories Limited</t>
  </si>
  <si>
    <t>INE089A01023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</si>
  <si>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</si>
  <si>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</si>
  <si>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</si>
  <si>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</si>
  <si>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</si>
  <si>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</si>
  <si>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</si>
  <si>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CIPL03</t>
  </si>
  <si>
    <t>Cipla Limited</t>
  </si>
  <si>
    <t>INE059A01026</t>
  </si>
  <si>
    <t>ICRA01</t>
  </si>
  <si>
    <t>ICRA Limited</t>
  </si>
  <si>
    <t>INE725G01011</t>
  </si>
  <si>
    <t>KOMA02</t>
  </si>
  <si>
    <t>Kotak Mahindra Bank Limited</t>
  </si>
  <si>
    <t>INE237A01028</t>
  </si>
  <si>
    <t>MAUD01</t>
  </si>
  <si>
    <t>Maruti Suzuki India Limited</t>
  </si>
  <si>
    <t>INE585B01010</t>
  </si>
  <si>
    <t>IFEL01</t>
  </si>
  <si>
    <t>Oracle Financial Services Software Limited</t>
  </si>
  <si>
    <t>INE881D01027</t>
  </si>
  <si>
    <t>UTIA01</t>
  </si>
  <si>
    <t>UTI Asset Management Company Limited</t>
  </si>
  <si>
    <t>INE094J01016</t>
  </si>
  <si>
    <t>NMST01</t>
  </si>
  <si>
    <t>NMDC Steel Limited</t>
  </si>
  <si>
    <t>INE0NNS01018</t>
  </si>
  <si>
    <t>Ferrous Metals</t>
  </si>
  <si>
    <t>IndusInd Bank Limited</t>
  </si>
  <si>
    <t>INE095A01012</t>
  </si>
  <si>
    <t>MASC01</t>
  </si>
  <si>
    <t>Maharashtra Scooters Limited</t>
  </si>
  <si>
    <t>INE288A01013</t>
  </si>
  <si>
    <t>Tech Mahindra Limited</t>
  </si>
  <si>
    <t>INE669C01036</t>
  </si>
  <si>
    <t>Hindustan Unilever Limited</t>
  </si>
  <si>
    <t>INE030A01027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</si>
  <si>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</si>
  <si>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</si>
  <si>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</si>
  <si>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</si>
  <si>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</si>
  <si>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</si>
  <si>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</si>
  <si>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</si>
  <si>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951692USD</t>
  </si>
  <si>
    <t>Microsoft Corp</t>
  </si>
  <si>
    <t>US5949181045</t>
  </si>
  <si>
    <t>29798540USD</t>
  </si>
  <si>
    <t>Alphabet Inc A</t>
  </si>
  <si>
    <t>US02079K3059</t>
  </si>
  <si>
    <t>645156USD</t>
  </si>
  <si>
    <t>Amazon Com Inc</t>
  </si>
  <si>
    <t>US0231351067</t>
  </si>
  <si>
    <t>14971609USD</t>
  </si>
  <si>
    <t>Meta Platforms Registered Shares A</t>
  </si>
  <si>
    <t>US30303M1027</t>
  </si>
  <si>
    <t>US86959X1072</t>
  </si>
  <si>
    <t>Derivatives</t>
  </si>
  <si>
    <t>Index / Stock Futures</t>
  </si>
  <si>
    <t>IndusInd Bank Limited April 2023 Future</t>
  </si>
  <si>
    <t>HDFC Life Insurance Company Limited March 2023 Future</t>
  </si>
  <si>
    <t>Hindustan Unilever Limited March 2023 Future</t>
  </si>
  <si>
    <t>Tech Mahindra Limited March 2023 Future</t>
  </si>
  <si>
    <t>IndusInd Bank Limited March 2023 Future</t>
  </si>
  <si>
    <t>Maruti Suzuki India Limited March 2023 Future</t>
  </si>
  <si>
    <t>Kotak Mahindra Bank Limited March 2023 Future</t>
  </si>
  <si>
    <t>Bajaj Finance Limited March 2023 Future</t>
  </si>
  <si>
    <t>Reliance Industries Limited March 2023 Future</t>
  </si>
  <si>
    <t>Money Market Instruments</t>
  </si>
  <si>
    <t>Certificate of Deposit</t>
  </si>
  <si>
    <t>SBAI215</t>
  </si>
  <si>
    <t>INE062A16465</t>
  </si>
  <si>
    <t>IBCL1141</t>
  </si>
  <si>
    <t>INE090A169Y6</t>
  </si>
  <si>
    <t>UTIB1258</t>
  </si>
  <si>
    <t>INE238AD6157</t>
  </si>
  <si>
    <t>BKBA362</t>
  </si>
  <si>
    <t>INE028A16CZ4</t>
  </si>
  <si>
    <t>KMBK808</t>
  </si>
  <si>
    <t>INE237A164R5</t>
  </si>
  <si>
    <t>NBAR698</t>
  </si>
  <si>
    <t>INE261F16686</t>
  </si>
  <si>
    <t>Commercial Paper</t>
  </si>
  <si>
    <t>HDFC1218</t>
  </si>
  <si>
    <t>INE001A14ZZ7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</si>
  <si>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</si>
  <si>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</si>
  <si>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</si>
  <si>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</si>
  <si>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</si>
  <si>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</si>
  <si>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FDUT991</t>
  </si>
  <si>
    <t>4.60% Axis Bank Limited (01/11/2023)</t>
  </si>
  <si>
    <t>FDUT992</t>
  </si>
  <si>
    <t>4.60% Axis Bank Limited (02/11/2023)</t>
  </si>
  <si>
    <t>FDUT994</t>
  </si>
  <si>
    <t>4.60% Axis Bank Limited (03/11/2023)</t>
  </si>
  <si>
    <t>FDUT1001</t>
  </si>
  <si>
    <t>5% Axis Bank Limited (15/02/2024)</t>
  </si>
  <si>
    <t>FDUT1002</t>
  </si>
  <si>
    <t>5% Axis Bank Limited (16/02/2024)</t>
  </si>
  <si>
    <t>FDUT965</t>
  </si>
  <si>
    <t>3.3% Axis Bank Limited (07/06/2023)</t>
  </si>
  <si>
    <t>FDUT964</t>
  </si>
  <si>
    <t>3.3% Axis Bank Limited (31/05/2023)</t>
  </si>
  <si>
    <t>FDUT981</t>
  </si>
  <si>
    <t>3.65% Axis Bank Limited (05/07/2023)</t>
  </si>
  <si>
    <t>FDUT982</t>
  </si>
  <si>
    <t>3.65% Axis Bank Limited (06/07/2023)</t>
  </si>
  <si>
    <t>FDUT983</t>
  </si>
  <si>
    <t>3.65% Axis Bank Limited (20/07/2023)</t>
  </si>
  <si>
    <t>FDUT988</t>
  </si>
  <si>
    <t>3.65% Axis Bank Limited (23/08/2023)</t>
  </si>
  <si>
    <t>FDUT989</t>
  </si>
  <si>
    <t>3.65% Axis Bank Limited (29/08/2023)</t>
  </si>
  <si>
    <t>FDUT995</t>
  </si>
  <si>
    <t>4.60% Axis Bank Limited (01/12/2023)</t>
  </si>
  <si>
    <t>FDUT966</t>
  </si>
  <si>
    <t>3.3% Axis Bank Limited (14/06/2023)</t>
  </si>
  <si>
    <t>FDUT997</t>
  </si>
  <si>
    <t>4.60% Axis Bank Limited (05/12/2023)</t>
  </si>
  <si>
    <t>FDUT990</t>
  </si>
  <si>
    <t>4.60% Axis Bank Limited (30/10/2023)</t>
  </si>
  <si>
    <t>367</t>
  </si>
  <si>
    <t>FDUT996</t>
  </si>
  <si>
    <t>4.60% Axis Bank Limited (04/12/2023)</t>
  </si>
  <si>
    <t>FDUT999</t>
  </si>
  <si>
    <t>4.75% Axis Bank Limited (05/02/2024)</t>
  </si>
  <si>
    <t>369</t>
  </si>
  <si>
    <t>FDHD2025</t>
  </si>
  <si>
    <t>5.7% HDFC Bank Limited (19/10/2023)</t>
  </si>
  <si>
    <t>$0.00%</t>
  </si>
  <si>
    <t>Reverse Repo / TREPS</t>
  </si>
  <si>
    <t>TRP_010323</t>
  </si>
  <si>
    <t>Clearing Corporation of India Ltd</t>
  </si>
  <si>
    <t>Net Receivables / (Payables)</t>
  </si>
  <si>
    <t>GRAND TOTAL</t>
  </si>
  <si>
    <t xml:space="preserve">$  Less Than 0.01% of Net Asset Value </t>
  </si>
  <si>
    <t>~ YTM as on February 28, 2023</t>
  </si>
  <si>
    <t>^ Pursuant to AMFI circular no. 135/BP/91/2020-21, Yield to Call (YTC) for AT-1 bonds and Tier-2 bonds as on February 28, 2023.</t>
  </si>
  <si>
    <t>Industry / Rating</t>
  </si>
  <si>
    <t>Debt Instruments</t>
  </si>
  <si>
    <t>(a) Listed / awaiting listing on Stock Exchange</t>
  </si>
  <si>
    <t>GOI4090</t>
  </si>
  <si>
    <t>IN1320190243</t>
  </si>
  <si>
    <t>Sovereign</t>
  </si>
  <si>
    <t>(b) Privately placed / Unlisted</t>
  </si>
  <si>
    <t>SBAI218</t>
  </si>
  <si>
    <t>INE062A16473</t>
  </si>
  <si>
    <t>BKBA356</t>
  </si>
  <si>
    <t>INE028A16CV3</t>
  </si>
  <si>
    <t>UTIB1265</t>
  </si>
  <si>
    <t>INE238AD6249</t>
  </si>
  <si>
    <t>HDFC1177</t>
  </si>
  <si>
    <t>INE001A14YI6</t>
  </si>
  <si>
    <t>NBAR693</t>
  </si>
  <si>
    <t>INE261F14JI6</t>
  </si>
  <si>
    <t>Treasury Bill</t>
  </si>
  <si>
    <t>TBIL2136</t>
  </si>
  <si>
    <t>91 Days Tbill (MD 09/03/2023)</t>
  </si>
  <si>
    <t>IN002022X361</t>
  </si>
  <si>
    <t>TBIL2142</t>
  </si>
  <si>
    <t>91 Days Tbill (MD 23/03/2023)</t>
  </si>
  <si>
    <t>IN002022X387</t>
  </si>
  <si>
    <t>TBIL2149</t>
  </si>
  <si>
    <t>91 Days Tbill (MD 06/04/2023)</t>
  </si>
  <si>
    <t>IN002022X403</t>
  </si>
  <si>
    <t>TBIL2152</t>
  </si>
  <si>
    <t>91 Days Tbill (MD 13/04/2023)</t>
  </si>
  <si>
    <t>IN002022X411</t>
  </si>
  <si>
    <t>TBIL2155</t>
  </si>
  <si>
    <t>91 Days Tbill (MD 20/04/2023)</t>
  </si>
  <si>
    <t>IN002022X429</t>
  </si>
  <si>
    <t>TBIL2094</t>
  </si>
  <si>
    <t>182 Days Tbill (MD 02/03/2023)</t>
  </si>
  <si>
    <t>IN002022Y229</t>
  </si>
  <si>
    <t>TBIL2141</t>
  </si>
  <si>
    <t>91 Days Tbill (MD 16/03/2023)</t>
  </si>
  <si>
    <t>IN002022X379</t>
  </si>
  <si>
    <t>TBIL2157</t>
  </si>
  <si>
    <t>91 Days Tbill (MD 28/04/2023)</t>
  </si>
  <si>
    <t>IN002022X437</t>
  </si>
  <si>
    <t>TBIL2160</t>
  </si>
  <si>
    <t>91 Days Tbill (MD 04/05/2023)</t>
  </si>
  <si>
    <t>IN002022X445</t>
  </si>
  <si>
    <t>TBIL2162</t>
  </si>
  <si>
    <t>91 Days Tbill (MD 11/05/2023)</t>
  </si>
  <si>
    <t>IN002022X452</t>
  </si>
  <si>
    <t>TBIL2166</t>
  </si>
  <si>
    <t>91 Days Tbill (MD 18/05/2023)</t>
  </si>
  <si>
    <t>IN002022X460</t>
  </si>
  <si>
    <t>FDHD2029</t>
  </si>
  <si>
    <t>6.5% HDFC Bank Limited (19/12/2023)</t>
  </si>
  <si>
    <t>FDHD2023</t>
  </si>
  <si>
    <t>5.5% HDFC Bank Limited (09/10/2023)</t>
  </si>
  <si>
    <t>FDHD2022M</t>
  </si>
  <si>
    <t>6.05% HDFC Bank Limited (04/10/2023)</t>
  </si>
  <si>
    <t>FDHD2006M</t>
  </si>
  <si>
    <t>5.10% HDFC Bank Limited (22/04/2023)</t>
  </si>
  <si>
    <t>FDHD2024</t>
  </si>
  <si>
    <t>5.5% HDFC Bank Limited (10/10/2023)</t>
  </si>
  <si>
    <t>FDHD2030</t>
  </si>
  <si>
    <t>6.6% HDFC Bank Limited (08/02/2024)</t>
  </si>
  <si>
    <t>TCSL01</t>
  </si>
  <si>
    <t>Tata Consultancy Services Limited</t>
  </si>
  <si>
    <t>INE467B01029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</si>
  <si>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</si>
  <si>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</si>
  <si>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</si>
  <si>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</si>
  <si>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</si>
  <si>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</si>
  <si>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</si>
  <si>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</si>
  <si>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</si>
  <si>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</si>
  <si>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</si>
  <si>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IBCL1145</t>
  </si>
  <si>
    <t>INE090A162Z8</t>
  </si>
  <si>
    <t>UTIB1271</t>
  </si>
  <si>
    <t>INE238AD6298</t>
  </si>
  <si>
    <t>IRLY01</t>
  </si>
  <si>
    <t>Indian Railway Finance Corporation Limited</t>
  </si>
  <si>
    <t>INE053F01010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</si>
  <si>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</si>
  <si>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</si>
  <si>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</si>
  <si>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</si>
  <si>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</si>
  <si>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</si>
  <si>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</si>
  <si>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GOI2183</t>
  </si>
  <si>
    <t>IN3120180200</t>
  </si>
  <si>
    <t>GOI2490</t>
  </si>
  <si>
    <t>IN4520200093</t>
  </si>
  <si>
    <t>GOI4096</t>
  </si>
  <si>
    <t>IN2920180030</t>
  </si>
  <si>
    <t>GOI2039</t>
  </si>
  <si>
    <t>IN2020180013</t>
  </si>
  <si>
    <t>GOI3221</t>
  </si>
  <si>
    <t>IN3320170175</t>
  </si>
  <si>
    <t>IRLY322</t>
  </si>
  <si>
    <t>INE053F07BB3</t>
  </si>
  <si>
    <t>NHBA299</t>
  </si>
  <si>
    <t>INE557F08FG1</t>
  </si>
  <si>
    <t>NBAR587</t>
  </si>
  <si>
    <t>INE261F08CK9</t>
  </si>
  <si>
    <t>ONGC38</t>
  </si>
  <si>
    <t>INE213A08040</t>
  </si>
  <si>
    <t>GOI2172</t>
  </si>
  <si>
    <t>IN2820180049</t>
  </si>
  <si>
    <t>GOI4640</t>
  </si>
  <si>
    <t>IN1620220070</t>
  </si>
  <si>
    <t>GOI3375</t>
  </si>
  <si>
    <t>IN2820180114</t>
  </si>
  <si>
    <t>GOI2164</t>
  </si>
  <si>
    <t>IN2120180053</t>
  </si>
  <si>
    <t>GOI2058</t>
  </si>
  <si>
    <t>IN2020180039</t>
  </si>
  <si>
    <t>GOI1993</t>
  </si>
  <si>
    <t>IN3420170182</t>
  </si>
  <si>
    <t>GOI2089</t>
  </si>
  <si>
    <t>IN3120180036</t>
  </si>
  <si>
    <t>GOI2167</t>
  </si>
  <si>
    <t>IN2220180052</t>
  </si>
  <si>
    <t>GOI4485</t>
  </si>
  <si>
    <t>7.38% Government of India (20/06/2027)</t>
  </si>
  <si>
    <t>IN0020220037</t>
  </si>
  <si>
    <t>GOI3648</t>
  </si>
  <si>
    <t>IN4520200044</t>
  </si>
  <si>
    <t>GOI3519</t>
  </si>
  <si>
    <t>IN3420210046</t>
  </si>
  <si>
    <t>GOI2147</t>
  </si>
  <si>
    <t>IN1520180200</t>
  </si>
  <si>
    <t>GOI2206</t>
  </si>
  <si>
    <t>IN3320180166</t>
  </si>
  <si>
    <t>GOI2228</t>
  </si>
  <si>
    <t>IN1420180151</t>
  </si>
  <si>
    <t>GOI2076</t>
  </si>
  <si>
    <t>IN3320180034</t>
  </si>
  <si>
    <t>GOI2197</t>
  </si>
  <si>
    <t>IN2120180095</t>
  </si>
  <si>
    <t>GOI2066</t>
  </si>
  <si>
    <t>IN2020180047</t>
  </si>
  <si>
    <t>GOI2161</t>
  </si>
  <si>
    <t>IN3120180192</t>
  </si>
  <si>
    <t>GOI4101</t>
  </si>
  <si>
    <t>IN3620180023</t>
  </si>
  <si>
    <t>GOI2025</t>
  </si>
  <si>
    <t>IN3520170090</t>
  </si>
  <si>
    <t>GOI2035</t>
  </si>
  <si>
    <t>IN2820180015</t>
  </si>
  <si>
    <t>GOI1958</t>
  </si>
  <si>
    <t>IN3120170094</t>
  </si>
  <si>
    <t>GOI3946</t>
  </si>
  <si>
    <t>IN2920170098</t>
  </si>
  <si>
    <t>GOI4103</t>
  </si>
  <si>
    <t>IN4520200010</t>
  </si>
  <si>
    <t>GOI2339</t>
  </si>
  <si>
    <t>IN1920190056</t>
  </si>
  <si>
    <t>GOI3532</t>
  </si>
  <si>
    <t>IN1320210041</t>
  </si>
  <si>
    <t>GOI2627</t>
  </si>
  <si>
    <t>IN2220200124</t>
  </si>
  <si>
    <t>GOI2119</t>
  </si>
  <si>
    <t>IN2920180196</t>
  </si>
  <si>
    <t>GOI2128</t>
  </si>
  <si>
    <t>IN3320180042</t>
  </si>
  <si>
    <t>GOI2124</t>
  </si>
  <si>
    <t>IN2920180212</t>
  </si>
  <si>
    <t>GOI3409</t>
  </si>
  <si>
    <t>IN2820180106</t>
  </si>
  <si>
    <t>GOI2115</t>
  </si>
  <si>
    <t>IN2920180188</t>
  </si>
  <si>
    <t>GOI2143</t>
  </si>
  <si>
    <t>IN1520180192</t>
  </si>
  <si>
    <t>GOI2087</t>
  </si>
  <si>
    <t>IN2220180037</t>
  </si>
  <si>
    <t>GOI4102</t>
  </si>
  <si>
    <t>IN3620180106</t>
  </si>
  <si>
    <t>GOI2221</t>
  </si>
  <si>
    <t>IN3320180174</t>
  </si>
  <si>
    <t>GOI2217</t>
  </si>
  <si>
    <t>IN3320180182</t>
  </si>
  <si>
    <t>GOI4643</t>
  </si>
  <si>
    <t>IN3420180017</t>
  </si>
  <si>
    <t>GOI4642</t>
  </si>
  <si>
    <t>IN1020180130</t>
  </si>
  <si>
    <t>GOI2055</t>
  </si>
  <si>
    <t>IN1020180080</t>
  </si>
  <si>
    <t>GOI4641</t>
  </si>
  <si>
    <t>IN2920180097</t>
  </si>
  <si>
    <t>GOI2205</t>
  </si>
  <si>
    <t>IN1520180291</t>
  </si>
  <si>
    <t>GOI1999</t>
  </si>
  <si>
    <t>IN3120170136</t>
  </si>
  <si>
    <t>GOI3190</t>
  </si>
  <si>
    <t>IN3720180063</t>
  </si>
  <si>
    <t>GOI4097</t>
  </si>
  <si>
    <t>IN3120180218</t>
  </si>
  <si>
    <t>GOI3363</t>
  </si>
  <si>
    <t>IN3320170191</t>
  </si>
  <si>
    <t>GOI4094</t>
  </si>
  <si>
    <t>IN1620170150</t>
  </si>
  <si>
    <t>GOI3259</t>
  </si>
  <si>
    <t>IN3420180124</t>
  </si>
  <si>
    <t>GOI2163</t>
  </si>
  <si>
    <t>IN1520180226</t>
  </si>
  <si>
    <t>GOI3344</t>
  </si>
  <si>
    <t>IN1820180108</t>
  </si>
  <si>
    <t>GOI3932</t>
  </si>
  <si>
    <t>IN2720180032</t>
  </si>
  <si>
    <t>GOI2168</t>
  </si>
  <si>
    <t>IN1520180234</t>
  </si>
  <si>
    <t>GOI2032</t>
  </si>
  <si>
    <t>IN2920170205</t>
  </si>
  <si>
    <t>GOI3329</t>
  </si>
  <si>
    <t>IN3420170216</t>
  </si>
  <si>
    <t>GOI2027</t>
  </si>
  <si>
    <t>IN3520170041</t>
  </si>
  <si>
    <t>GOI4092</t>
  </si>
  <si>
    <t>IN1220180021</t>
  </si>
  <si>
    <t>GOI2259</t>
  </si>
  <si>
    <t>IN3320180018</t>
  </si>
  <si>
    <t>GOI3220</t>
  </si>
  <si>
    <t>IN1620170101</t>
  </si>
  <si>
    <t>GOI1954</t>
  </si>
  <si>
    <t>IN1520170136</t>
  </si>
  <si>
    <t>GOI3768</t>
  </si>
  <si>
    <t>IN1020170131</t>
  </si>
  <si>
    <t>GOI3593</t>
  </si>
  <si>
    <t>IN1920170108</t>
  </si>
  <si>
    <t>GOI1942</t>
  </si>
  <si>
    <t>IN1920170066</t>
  </si>
  <si>
    <t>GOI1933</t>
  </si>
  <si>
    <t>IN1920170041</t>
  </si>
  <si>
    <t>GOI4098</t>
  </si>
  <si>
    <t>IN3420170117</t>
  </si>
  <si>
    <t>IGIF29</t>
  </si>
  <si>
    <t>INE219X07215</t>
  </si>
  <si>
    <t>GOI4099</t>
  </si>
  <si>
    <t>IN3420190016</t>
  </si>
  <si>
    <t>GOI2438</t>
  </si>
  <si>
    <t>IN1620190190</t>
  </si>
  <si>
    <t>GOI2458</t>
  </si>
  <si>
    <t>IN3120190068</t>
  </si>
  <si>
    <t>GOI4095</t>
  </si>
  <si>
    <t>IN2020190103</t>
  </si>
  <si>
    <t>GOI4093</t>
  </si>
  <si>
    <t>IN1420190085</t>
  </si>
  <si>
    <t>GOI4100</t>
  </si>
  <si>
    <t>IN3420210053</t>
  </si>
  <si>
    <t>GOI3649</t>
  </si>
  <si>
    <t>IN3520210037</t>
  </si>
  <si>
    <t>BKBA364</t>
  </si>
  <si>
    <t>INE028A16DC1</t>
  </si>
  <si>
    <t>HDFC1210</t>
  </si>
  <si>
    <t>INE001A14ZT0</t>
  </si>
  <si>
    <t>FDHD2007M</t>
  </si>
  <si>
    <t>5.10% HDFC Bank Limited (29/05/2023)</t>
  </si>
  <si>
    <t>FDUT963</t>
  </si>
  <si>
    <t>5.25% Axis Bank Limited (30/05/2023)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</si>
  <si>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</si>
  <si>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</si>
  <si>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</si>
  <si>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</si>
  <si>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</si>
  <si>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</si>
  <si>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</si>
  <si>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6.35% Bihar SDL (MD 31/03/2023)</t>
  </si>
  <si>
    <t>CARE A1+</t>
  </si>
  <si>
    <t>CRISIL A1+</t>
  </si>
  <si>
    <t>ICRA A1+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</si>
  <si>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</si>
  <si>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</si>
  <si>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</si>
  <si>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</si>
  <si>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</si>
  <si>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</si>
  <si>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</si>
  <si>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</si>
  <si>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</si>
  <si>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</si>
  <si>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</si>
  <si>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 February 28, 2023(Rs.)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</si>
  <si>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</si>
  <si>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</si>
  <si>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</si>
  <si>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</si>
  <si>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</si>
  <si>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</si>
  <si>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</si>
  <si>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</si>
  <si>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</si>
  <si>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</si>
  <si>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February 28, 2023:</t>
  </si>
  <si>
    <t>Record Date</t>
  </si>
  <si>
    <t>Daily IDCW* (Direct)</t>
  </si>
  <si>
    <t>Dividend Per Unit
(Huf &amp; Individuals)</t>
  </si>
  <si>
    <t>Dividend Per Unit
(Others)</t>
  </si>
  <si>
    <t>February-23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</si>
  <si>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</si>
  <si>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</si>
  <si>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</si>
  <si>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</si>
  <si>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</si>
  <si>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</si>
  <si>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</si>
  <si>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</si>
  <si>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</si>
  <si>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</si>
  <si>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</si>
  <si>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</si>
  <si>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</si>
  <si>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</si>
  <si>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</si>
  <si>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February 28, 2023- Nil</t>
  </si>
  <si>
    <t>5.    Total outstanding exposure in derivative instruments as on  February 28, 2023- Nil</t>
  </si>
  <si>
    <t xml:space="preserve">       (Gross exposure means sum of all long and short positions in derivatives)</t>
  </si>
  <si>
    <t>6.    Total investment in Foreign Securities / ADRs / GDRs as on  February 28, 2023- Nil</t>
  </si>
  <si>
    <t>7.    Details of transactions of "Credit Default Swap" for the month ended  February 28, 2023- Nil</t>
  </si>
  <si>
    <t>8.   Average Portfolio Maturity is 38 days.</t>
  </si>
  <si>
    <t>9.  Repo transactions in corporate debt securities during the period ending  February 28,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</si>
  <si>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</si>
  <si>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</si>
  <si>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</si>
  <si>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</si>
  <si>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</si>
  <si>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</si>
  <si>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</si>
  <si>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</si>
  <si>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</si>
  <si>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</si>
  <si>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</si>
  <si>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</si>
  <si>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</si>
  <si>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</si>
  <si>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</si>
  <si>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</si>
  <si>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</si>
  <si>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</si>
  <si>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6.99% Telangana SDL (MD 10/06/2028)</t>
  </si>
  <si>
    <t>8.16% Rajasthan SDL (MD 09/05/2028)</t>
  </si>
  <si>
    <t>8% Kerala SDL (MD 11/04/2028)</t>
  </si>
  <si>
    <t>7.92% Uttar Pradesh SDL (MD 24/01/2028)</t>
  </si>
  <si>
    <t>CRISIL AAA</t>
  </si>
  <si>
    <t>ICRA AAA</t>
  </si>
  <si>
    <t>8.34% Punjab SDL (MD 30/05/2028)</t>
  </si>
  <si>
    <t>7.63% Haryana SDL (MD 01/06/2028)</t>
  </si>
  <si>
    <t>8.43% Punjab SDL (MD 05/12/2028)</t>
  </si>
  <si>
    <t>8.42% Madhya Pradesh SDL (MD 08/08/2028)</t>
  </si>
  <si>
    <t>8.33% Kerala SDL (MD 30/05/2028)</t>
  </si>
  <si>
    <t>8.29% West Bengal SDL (MD 21/02/2028)</t>
  </si>
  <si>
    <t>8.15% Tamil Nadu SDL (MD 09/05/2028)</t>
  </si>
  <si>
    <t>8.08% Maharashtra SDL (MD 26/12/2028)</t>
  </si>
  <si>
    <t>6.98% Telangana SDL (MD 22/04/2028)</t>
  </si>
  <si>
    <t>6.79% West Bangal SDL (MD 30/06/2028)</t>
  </si>
  <si>
    <t>8.5% Gujarat SDL (MD 28/11/2028)</t>
  </si>
  <si>
    <t>8.45% Uttar Pradesh SDL (MD 27/02/2029)</t>
  </si>
  <si>
    <t>8.43% Goa SDL (MD 13/03/2029)</t>
  </si>
  <si>
    <t>8.45% Uttar Pradesh SDL (MD 27/06/2028)</t>
  </si>
  <si>
    <t>8.37% Madhya Pradesh SDL (MD 05/12/2028)</t>
  </si>
  <si>
    <t>8.41% Kerala SDL (MD 06/06/2028)</t>
  </si>
  <si>
    <t>8.18% Tamilnadu SDL (MD 19/12/2028)</t>
  </si>
  <si>
    <t>8.2% Uttarakhand SDL (MD 09/05/2028)</t>
  </si>
  <si>
    <t>8.15% Chhattisgarh SDL (MD 27/03/2028)</t>
  </si>
  <si>
    <t>7.99% Punjab SDL (MD 11/04/2028)</t>
  </si>
  <si>
    <t>7.65% Tamil Nadu SDL (MD 06/12/2027)</t>
  </si>
  <si>
    <t>7.64% Rajasthan SDL (MD 01/11/2027)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</si>
  <si>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</si>
  <si>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</si>
  <si>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</si>
  <si>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</si>
  <si>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</si>
  <si>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</si>
  <si>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8.65% Rajasthan SDL (MD 03/10/2028)</t>
  </si>
  <si>
    <t>8.61% Punjab SDL (MD 14/11/2028)</t>
  </si>
  <si>
    <t>8.63% Rajasthan SDL (MD 03/09/2028)</t>
  </si>
  <si>
    <t>8.53% Gujarat SDL (MD 20/11/2028)</t>
  </si>
  <si>
    <t>8.56% Maharashtra SDL (MD 11/07/2028)</t>
  </si>
  <si>
    <t>8.49% Uttarakhand SDL (MD 21/08/2028)</t>
  </si>
  <si>
    <t>8.43% Uttar Pradesh SDL (MD 06/03/2029)</t>
  </si>
  <si>
    <t>8.39% Uttar Pradesh SDL (MD 13/03/2029)</t>
  </si>
  <si>
    <t>8.44% West Bengal SDL (MD 27/06/2028)</t>
  </si>
  <si>
    <t>8.4% Andhra Pradesh SDL (MD 20/06/2028)</t>
  </si>
  <si>
    <t>8.39% Andhra Pradesh SDL (MD 23/05/2028)</t>
  </si>
  <si>
    <t>8.4% Rajasthan SDL (MD 20/06/2028)</t>
  </si>
  <si>
    <t>8.28% Gujarat SDL (MD 20/02/2029)</t>
  </si>
  <si>
    <t>8.34% Tamil Nadu SDL (MD 28/02/2028)</t>
  </si>
  <si>
    <t>8.31% Jharkhand SDL (MD 13/02/2029)</t>
  </si>
  <si>
    <t>8.25% Tamilnadu SDL (MD 02/01/2029)</t>
  </si>
  <si>
    <t>8.34% Uttar Pradesh SDL (MD 28/02/2028)</t>
  </si>
  <si>
    <t>8.29% Haryana SDL (MD 14/03/2028)</t>
  </si>
  <si>
    <t>8.21% West Bengal SDL (MD 23/01/2029)</t>
  </si>
  <si>
    <t>8.17% Gujarat SDL (MD 19/12/2028)</t>
  </si>
  <si>
    <t>8.2% Jammu and Kashmir SDL (MD 30/01/2029)</t>
  </si>
  <si>
    <t>8.19% Odisha SDL (MD 09/05/2028)</t>
  </si>
  <si>
    <t>8.08% Gujarat SDL (MD 26/12/2028)</t>
  </si>
  <si>
    <t>8.13% Rajasthan SDL (MD 27/03/2028)</t>
  </si>
  <si>
    <t>8.09% West Bengal SDL (MD 27/03/2028)</t>
  </si>
  <si>
    <t>8.11% Chattisgarh SDL (MD 31/01/2028)</t>
  </si>
  <si>
    <t>7.97% Assam SDL (MD 18/04/2028)</t>
  </si>
  <si>
    <t>7.98% Uttar Pradesh SDL (MD 11/04/2028)</t>
  </si>
  <si>
    <t>7.86% Haryana SDL (MD 27/12/2027)</t>
  </si>
  <si>
    <t>7.75% Gujarat SDL (MD 13/12/2027)</t>
  </si>
  <si>
    <t>7.77% Andhra Pradesh SDL (MD 10/01/2028)</t>
  </si>
  <si>
    <t>7.65% Karnataka SDL (MD 06/12/2027)</t>
  </si>
  <si>
    <t>7.64% Karnataka SDL (MD 08/11/2027)</t>
  </si>
  <si>
    <t>7.55% Karnataka SDL (MD 25/10/2027)</t>
  </si>
  <si>
    <t>7.53% West Bengal SDL (MD 22/11/2027)</t>
  </si>
  <si>
    <t>7.32% West Bengal SDL (MD 26/06/2029)</t>
  </si>
  <si>
    <t>7.24% Haryana SDL (MD 18/03/2029)</t>
  </si>
  <si>
    <t>7.11% Tamilnadu SDL (MD 31/07/2029)</t>
  </si>
  <si>
    <t>7.13% Kerala SDL (MD 10/07/2029)</t>
  </si>
  <si>
    <t>7.09% Goa SDL (MD 28/08/2029)</t>
  </si>
  <si>
    <t>6.83% West Bengal SDL (MD 07/07/2028)</t>
  </si>
  <si>
    <t>6.53% Chattisgarh SDL (MD 15/09/2028)</t>
  </si>
  <si>
    <t>Parag Parikh Conservative Hybrid Fund - Direct Plan - Growth</t>
  </si>
  <si>
    <t>Parag Parikh Conservative Hybrid Fund - Regular Plan - Growth</t>
  </si>
  <si>
    <t>3.   Total Dividend (Net) declared during the period ended  February 28, 2023 -NIL</t>
  </si>
  <si>
    <t>5.    Total outstanding exposure in derivative instruments as on February 28, 2023: Rs (-12,97,84,375)</t>
  </si>
  <si>
    <t>8.   Average Portfolio Maturity is 1187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</si>
  <si>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</si>
  <si>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</si>
  <si>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</si>
  <si>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</si>
  <si>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</si>
  <si>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28-February-2023: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</si>
  <si>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</si>
  <si>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</si>
  <si>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</si>
  <si>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</si>
  <si>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</si>
  <si>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</si>
  <si>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</si>
  <si>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a % of net assets : 1.06%</t>
  </si>
  <si>
    <t>B. Other than Hedging Positions through Futures as on 28-February-2023 : Nil</t>
  </si>
  <si>
    <t>C. Hedging Position through Put Option as on 28-February-2023 : Nil</t>
  </si>
  <si>
    <t>D. Other than Hedging Positions through Options as on 28-February-2023 :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</si>
  <si>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</si>
  <si>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</si>
  <si>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</si>
  <si>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</si>
  <si>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</si>
  <si>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</si>
  <si>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</si>
  <si>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</si>
  <si>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28- February- 2023: Nil</t>
  </si>
  <si>
    <t>January-23</t>
  </si>
  <si>
    <t xml:space="preserve"> January 31, 2023 (Rs.)</t>
  </si>
  <si>
    <t>Notes &amp; Symbols :-</t>
  </si>
  <si>
    <t>*Traded on US OTC Markets. Underlying shares are listed on Tokyo Stock Exchange</t>
  </si>
  <si>
    <t># The Name of the Industry is in accordance with Industry Classification for Foreign Securities is as per NASDAQ.</t>
  </si>
  <si>
    <t>2.   Total value and percentage of Illiquid Equity Shares: Nil</t>
  </si>
  <si>
    <t>3.   Plan wise per unit Net Asset Value are as follows:</t>
  </si>
  <si>
    <t>Plan / Option</t>
  </si>
  <si>
    <t>January 31, 2023 (Rs.)</t>
  </si>
  <si>
    <t>13.  Deviation from the valuation prices given by valuation agencies: NIL</t>
  </si>
  <si>
    <t>14.  Disclosure for investments in derivative instruments</t>
  </si>
  <si>
    <t>a. Equity Futures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</si>
  <si>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</si>
  <si>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</si>
  <si>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</si>
  <si>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</si>
  <si>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</si>
  <si>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</si>
  <si>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</si>
  <si>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</si>
  <si>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</si>
  <si>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</si>
  <si>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</si>
  <si>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</si>
  <si>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Total exposure through options as a % of net assets : Nil</t>
  </si>
  <si>
    <t>BSE_FUTCUR_USDINR_28/03/2023</t>
  </si>
  <si>
    <t>NSE_FUTCUR_USDINR_28/03/2023</t>
  </si>
  <si>
    <t>4.   Total Dividend (Net) declared during the period endedFebruary 28, 2023 - Nil</t>
  </si>
  <si>
    <t>5.   Total Bonus declared during the period endedFebruary 28, 2023 - Nil</t>
  </si>
  <si>
    <t>6.    Total outstanding exposure in derivative instruments as onFebruary 28, 2023: Rs.(-48,62,54,33,448)</t>
  </si>
  <si>
    <t>12.  Repo transactions in corporate debt securities during the period endingFebruary 28, 2023 is Nil.</t>
  </si>
  <si>
    <t>7.    Total investment in Foreign Securities / ADRs / GDRs as onFebruary 28, 2023: Rs. 48,05,60,26,452.69</t>
  </si>
  <si>
    <t>For the period 01-February-2023 to 28-February-2023, the following details specified for hedging transactions through options which have already been exercised/expired :</t>
  </si>
  <si>
    <t>E. Hedging Positions through swaps as on 28-February-2023: Nil</t>
  </si>
  <si>
    <t>4.   Total Dividend (Net) declared during the period ended February 28, 2023 - Nil</t>
  </si>
  <si>
    <t>5.   Total Bonus declared during the period ended February 28, 2023 - Nil</t>
  </si>
  <si>
    <t>6.    Total outstanding exposure in derivative instruments as on February 28, 2023 - Nil</t>
  </si>
  <si>
    <t>7.    Total investment in Foreign Securities / ADRs / GDRs as on February 28, 2023 - Nil</t>
  </si>
  <si>
    <t>11.  Repo transactions in corporate debt securities during the period ending February 28, 2023 - Nil</t>
  </si>
  <si>
    <t xml:space="preserve">For the period 01-February-2023 to 28-February-2023, the following details specified for hedging transactions through futures which have been squared off/expired : </t>
  </si>
  <si>
    <t>B. Other than Hedging Positions through Futures as on 28-February -2023: Nil</t>
  </si>
  <si>
    <t>C. Hedging Position through Put Option as on 28-February -2023: Nil</t>
  </si>
  <si>
    <t>D. Other than Hedging Positions through Options as on 28-February -2023:</t>
  </si>
  <si>
    <t>8.    Total Commission paid in the month of February 2023 : Rs. 89,777,582.86</t>
  </si>
  <si>
    <t>Currency Derivatives-28-Mar-2023</t>
  </si>
  <si>
    <t>Total %age of existing assets hedged through futures: 16.25%</t>
  </si>
  <si>
    <t>Note: In addition to this, 16.05% of our Portfolio is in Foreign Securities (USD) and 0.0002% is in Foreign Currency (USD). 79.7% of total Foreign Portfolio (USD) is hedged through Currency Derivatives to avoid currency risk.</t>
  </si>
  <si>
    <t>8.    Total Commission paid in the month of February 2023 : 4,855,773.61</t>
  </si>
  <si>
    <t>11.  Portfolio Turnover Ratio (Excluding Equity Arbitrage): 8.30</t>
  </si>
  <si>
    <t>10.  Portfolio Turnover Ratio (Including Equity Arbitrage): 25.63</t>
  </si>
  <si>
    <t>10.  Portfolio Turnover Ratio : 3.44</t>
  </si>
  <si>
    <t>Internet and Technology #</t>
  </si>
  <si>
    <t>Consumer Services #</t>
  </si>
  <si>
    <t>Automobiles #</t>
  </si>
  <si>
    <t>IND A1+</t>
  </si>
  <si>
    <t>9.    Total Brokerage paid for Buying/ Selling of Investment for February 2023 is Rs.79,02,051.12</t>
  </si>
  <si>
    <t>9.    Total Brokerage paid for Buying/ Selling of Investment for February 2023 is Rs. 4,47,617.60</t>
  </si>
  <si>
    <t>PPFCF</t>
  </si>
  <si>
    <t>PPLF</t>
  </si>
  <si>
    <t>PPTSF</t>
  </si>
  <si>
    <t>PPCHF</t>
  </si>
  <si>
    <t>Parag Parikh Flexi Cap Fund (An open-ended dynamic equity scheme investing across large cap, mid-cap, small-cap stocks)</t>
  </si>
  <si>
    <t>DERIVATIVES</t>
  </si>
  <si>
    <t>Market value 
(Rs. in Lakhs)</t>
  </si>
  <si>
    <t>% to AUM</t>
  </si>
  <si>
    <t>Notes &amp; Symbols</t>
  </si>
  <si>
    <t>Currency Future</t>
  </si>
  <si>
    <t>Stock Futures</t>
  </si>
  <si>
    <t>Kotak Mahindra Bank Limited February 2023 Future</t>
  </si>
  <si>
    <t>Derivatives Total</t>
  </si>
  <si>
    <t>Parag Parikh Liquid Fund (An Open Ended Liquid Scheme. A Relatively Low Interest Rate Risk and Relatively low Credit Risk)</t>
  </si>
  <si>
    <t xml:space="preserve">State Bank of India (03/04/2023) </t>
  </si>
  <si>
    <t xml:space="preserve">Bank of Baroda (10/04/2023) </t>
  </si>
  <si>
    <t xml:space="preserve">Axis Bank Limited (15/05/2023) </t>
  </si>
  <si>
    <t xml:space="preserve">Housing Development Finance Corporation Limited (03/03/2023) </t>
  </si>
  <si>
    <t xml:space="preserve">National Bank For Agriculture and Rural Development (03/04/2023) </t>
  </si>
  <si>
    <t xml:space="preserve">State Bank of India (12/09/2023) </t>
  </si>
  <si>
    <t xml:space="preserve">ICICI Bank Limited (17/11/2023) </t>
  </si>
  <si>
    <t xml:space="preserve">Axis Bank Limited (23/11/2023) </t>
  </si>
  <si>
    <t xml:space="preserve">Bank of Baroda (30/11/2023) </t>
  </si>
  <si>
    <t xml:space="preserve">Kotak Mahindra Bank Limited (11/12/2023) </t>
  </si>
  <si>
    <t xml:space="preserve">National Bank For Agriculture and Rural Development (23/01/2024) </t>
  </si>
  <si>
    <t xml:space="preserve">Housing Development Finance Corporation Limited (26/12/2023) 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</si>
  <si>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</si>
  <si>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</si>
  <si>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>ICICI Bank Limited February 2023 Future</t>
  </si>
  <si>
    <t xml:space="preserve">Bank of Baroda (20/12/2023) </t>
  </si>
  <si>
    <t xml:space="preserve">Housing Development Finance Corporation Limited (23/11/2023) </t>
  </si>
  <si>
    <t>Suzuki Motor Corp*</t>
  </si>
  <si>
    <t>Industry^^</t>
  </si>
  <si>
    <t>^^ The Name of the Industry is in accordance with Industry Classification as recommended by AMFI.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</si>
  <si>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</si>
  <si>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</si>
  <si>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</si>
  <si>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</si>
  <si>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</si>
  <si>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</si>
  <si>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</si>
  <si>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</si>
  <si>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</si>
  <si>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February 28, 2022 to February 28, 2023 (Last 1 year)</t>
  </si>
  <si>
    <t>February 28, 2020 to February 28, 2023 (Last 3 year)</t>
  </si>
  <si>
    <t>February 28, 2018 to February 28, 2023 (Last 5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</si>
  <si>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</si>
  <si>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</si>
  <si>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</si>
  <si>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</si>
  <si>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</si>
  <si>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</si>
  <si>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</si>
  <si>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</si>
  <si>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</si>
  <si>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</si>
  <si>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</si>
  <si>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</si>
  <si>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</si>
  <si>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</si>
  <si>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</si>
  <si>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</si>
  <si>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</si>
  <si>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February 28, 2023</t>
  </si>
  <si>
    <t>Macaulay Duration (years)</t>
  </si>
  <si>
    <t>Net Asset Value (NAV) as on February 28, 2023</t>
  </si>
  <si>
    <t>Regular Plan : 48.5308</t>
  </si>
  <si>
    <t>Direct Plan : 51.9826</t>
  </si>
  <si>
    <t>Arbitrage</t>
  </si>
  <si>
    <t>Particulars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</si>
  <si>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</si>
  <si>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</si>
  <si>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</si>
  <si>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</si>
  <si>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</si>
  <si>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</si>
  <si>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</si>
  <si>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Crisil Liquid Fund AI Index</t>
  </si>
  <si>
    <t>CRISIL 1 year T-bill Index</t>
  </si>
  <si>
    <t>Since Inception (11 May, 2018)</t>
  </si>
  <si>
    <t>February 21, 2023 to February 28, 2023 (Last 7 Days)</t>
  </si>
  <si>
    <t>February 13, 2023 to February 28, 2023 (Last 15 days)</t>
  </si>
  <si>
    <t>January 31, 2022 to February 28, 2023 (Last 1 Month)</t>
  </si>
  <si>
    <t>Regular Plan : 1241.8708</t>
  </si>
  <si>
    <t>Direct Plan : 1247.9677</t>
  </si>
  <si>
    <t>Avg maturity of the fund (days)</t>
  </si>
  <si>
    <t>Modified duration (years)</t>
  </si>
  <si>
    <t>YTM</t>
  </si>
  <si>
    <t>Riskometer</t>
  </si>
  <si>
    <t>1.Income over short term.</t>
  </si>
  <si>
    <t>2.Investments in Debt/Money Market instruments.</t>
  </si>
  <si>
    <t xml:space="preserve">                 CRISIL Liquid Fund AI Index</t>
  </si>
  <si>
    <t>Since Inception (24 July, 2019)</t>
  </si>
  <si>
    <t>NA</t>
  </si>
  <si>
    <t>SIP Investment Performance - Parag Parikh Tax Saver Fund - Regular Plan - Growth</t>
  </si>
  <si>
    <t>Since Inception from July 24,2019</t>
  </si>
  <si>
    <t>SIP Investment Performance - Parag Parikh Tax Saver Fund - Direct Plan - Growth</t>
  </si>
  <si>
    <t>Regular Plan : 19.8397</t>
  </si>
  <si>
    <t>Direct Plan : 20.7733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</si>
  <si>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</si>
  <si>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</si>
  <si>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</si>
  <si>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 xml:space="preserve">                Benchmark's Riskometer</t>
  </si>
  <si>
    <t xml:space="preserve">                                    NIFTY 500 TRI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</si>
  <si>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</si>
  <si>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</si>
  <si>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</si>
  <si>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</si>
  <si>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</si>
  <si>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December 31, 2019 to February 28, 2023 (Last 3 year)</t>
  </si>
  <si>
    <t>December 29, 2017 to February 28, 2023 (Last 5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</si>
  <si>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</si>
  <si>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</si>
  <si>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</si>
  <si>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11.1984</t>
  </si>
  <si>
    <t>Direct Plan : 11.2579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</si>
  <si>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</si>
  <si>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</si>
  <si>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</si>
  <si>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 xml:space="preserve">     CRISIL Hybrid 85+15 - Conservative Index TRI</t>
  </si>
  <si>
    <t>For the period 01-February-2023 to 28- February- 2023, the following details specified for non-hedging transactions through options which have already been exercised/expired :Nil</t>
  </si>
  <si>
    <t xml:space="preserve">ICICI Bank Limited (29/12/2023) </t>
  </si>
  <si>
    <t xml:space="preserve">Axis Bank Limited (10/01/2024) </t>
  </si>
  <si>
    <t xml:space="preserve">8.25% Indian Railway Finance Corporation Limited (28/02/2024) </t>
  </si>
  <si>
    <t xml:space="preserve">7.05% National Housing Bank (18/12/2024) </t>
  </si>
  <si>
    <t xml:space="preserve">5.14% National Bank For Agriculture and Rural Development (31/01/2024) </t>
  </si>
  <si>
    <t xml:space="preserve">4.5% Oil &amp; Natural Gas Corporation Limited (09/02/2024) </t>
  </si>
  <si>
    <t xml:space="preserve">7.7% India Grid Trust InvIT Fund (06/05/2028) </t>
  </si>
  <si>
    <t>Parag Parikh Conservative Hybrid Fund - Direct Plan - Monthly IDCW*</t>
  </si>
  <si>
    <t>Parag Parikh Conservative Hybrid Fund - Regular Plan - Monthly IDCW*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</si>
</sst>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  <numFmt numFmtId="179" formatCode="#,##0.000"/>
    <numFmt numFmtId="180" formatCode="_(* #,##0_);_(* \(#,##0\);_(* \-??_);_(@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indexed="56"/>
      <name val="Arial"/>
      <family val="2"/>
    </font>
    <font>
      <sz val="12"/>
      <color rgb="FF0B539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9"/>
      <color rgb="FF333333"/>
      <name val="Arial"/>
      <family val="2"/>
    </font>
    <font>
      <sz val="8.25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6" fontId="2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/>
    </xf>
    <xf numFmtId="0" fontId="6" fillId="0" borderId="18" xfId="20" applyFont="1" applyFill="1" applyBorder="1">
      <alignment/>
      <protection/>
    </xf>
    <xf numFmtId="4" fontId="9" fillId="0" borderId="0" xfId="0" applyNumberFormat="1" applyFont="1"/>
    <xf numFmtId="0" fontId="1" fillId="0" borderId="0" xfId="0" applyFont="1"/>
    <xf numFmtId="0" fontId="5" fillId="0" borderId="0" xfId="25" applyFont="1" applyFill="1" applyAlignment="1">
      <alignment horizontal="center" vertical="top" wrapText="1"/>
      <protection/>
    </xf>
    <xf numFmtId="0" fontId="6" fillId="0" borderId="0" xfId="25" applyFont="1" applyFill="1" applyAlignment="1">
      <alignment horizontal="left" vertical="top" wrapText="1"/>
      <protection/>
    </xf>
    <xf numFmtId="0" fontId="5" fillId="0" borderId="2" xfId="25" applyFont="1" applyFill="1" applyBorder="1" applyAlignment="1">
      <alignment horizontal="left" vertical="center" wrapText="1"/>
      <protection/>
    </xf>
    <xf numFmtId="0" fontId="5" fillId="0" borderId="3" xfId="25" applyFont="1" applyFill="1" applyBorder="1" applyAlignment="1">
      <alignment horizontal="left" vertical="center" wrapText="1"/>
      <protection/>
    </xf>
    <xf numFmtId="0" fontId="5" fillId="0" borderId="3" xfId="25" applyFont="1" applyFill="1" applyBorder="1" applyAlignment="1">
      <alignment horizontal="center" vertical="center" wrapText="1"/>
      <protection/>
    </xf>
    <xf numFmtId="0" fontId="5" fillId="0" borderId="4" xfId="25" applyFont="1" applyFill="1" applyBorder="1" applyAlignment="1">
      <alignment horizontal="center" vertical="center" wrapText="1"/>
      <protection/>
    </xf>
    <xf numFmtId="0" fontId="5" fillId="0" borderId="5" xfId="25" applyFont="1" applyFill="1" applyBorder="1" applyAlignment="1">
      <alignment horizontal="left" vertical="top" wrapText="1"/>
      <protection/>
    </xf>
    <xf numFmtId="0" fontId="6" fillId="0" borderId="6" xfId="25" applyFont="1" applyFill="1" applyBorder="1" applyAlignment="1">
      <alignment horizontal="left" vertical="top" wrapText="1"/>
      <protection/>
    </xf>
    <xf numFmtId="0" fontId="6" fillId="0" borderId="5" xfId="25" applyFont="1" applyFill="1" applyBorder="1" applyAlignment="1">
      <alignment horizontal="left" vertical="top" wrapText="1"/>
      <protection/>
    </xf>
    <xf numFmtId="3" fontId="6" fillId="0" borderId="6" xfId="25" applyNumberFormat="1" applyFont="1" applyFill="1" applyBorder="1" applyAlignment="1">
      <alignment horizontal="right" vertical="top" wrapText="1"/>
      <protection/>
    </xf>
    <xf numFmtId="164" fontId="6" fillId="0" borderId="7" xfId="25" applyNumberFormat="1" applyFont="1" applyFill="1" applyBorder="1" applyAlignment="1">
      <alignment horizontal="right" vertical="top" wrapText="1"/>
      <protection/>
    </xf>
    <xf numFmtId="165" fontId="6" fillId="0" borderId="6" xfId="25" applyNumberFormat="1" applyFont="1" applyFill="1" applyBorder="1" applyAlignment="1">
      <alignment horizontal="right" vertical="top" wrapText="1"/>
      <protection/>
    </xf>
    <xf numFmtId="0" fontId="6" fillId="0" borderId="7" xfId="25" applyFont="1" applyFill="1" applyBorder="1" applyAlignment="1">
      <alignment horizontal="right" vertical="top" wrapText="1"/>
      <protection/>
    </xf>
    <xf numFmtId="0" fontId="6" fillId="0" borderId="8" xfId="25" applyFont="1" applyFill="1" applyBorder="1" applyAlignment="1">
      <alignment horizontal="right" vertical="top" wrapText="1"/>
      <protection/>
    </xf>
    <xf numFmtId="164" fontId="5" fillId="0" borderId="9" xfId="25" applyNumberFormat="1" applyFont="1" applyFill="1" applyBorder="1" applyAlignment="1">
      <alignment horizontal="right" vertical="top" wrapText="1"/>
      <protection/>
    </xf>
    <xf numFmtId="165" fontId="5" fillId="0" borderId="1" xfId="25" applyNumberFormat="1" applyFont="1" applyFill="1" applyBorder="1" applyAlignment="1">
      <alignment horizontal="right" vertical="top" wrapText="1"/>
      <protection/>
    </xf>
    <xf numFmtId="0" fontId="5" fillId="0" borderId="1" xfId="25" applyFont="1" applyFill="1" applyBorder="1" applyAlignment="1">
      <alignment horizontal="right" vertical="top" wrapText="1"/>
      <protection/>
    </xf>
    <xf numFmtId="0" fontId="5" fillId="0" borderId="10" xfId="25" applyFont="1" applyFill="1" applyBorder="1" applyAlignment="1">
      <alignment horizontal="right" vertical="top" wrapText="1"/>
      <protection/>
    </xf>
    <xf numFmtId="0" fontId="5" fillId="0" borderId="11" xfId="25" applyFont="1" applyFill="1" applyBorder="1" applyAlignment="1">
      <alignment horizontal="left" vertical="top" wrapText="1"/>
      <protection/>
    </xf>
    <xf numFmtId="0" fontId="6" fillId="0" borderId="1" xfId="25" applyFont="1" applyFill="1" applyBorder="1" applyAlignment="1">
      <alignment horizontal="left" vertical="top" wrapText="1"/>
      <protection/>
    </xf>
    <xf numFmtId="0" fontId="5" fillId="0" borderId="11" xfId="20" applyFont="1" applyFill="1" applyBorder="1" applyAlignment="1">
      <alignment horizontal="left" vertical="top" wrapText="1"/>
      <protection/>
    </xf>
    <xf numFmtId="0" fontId="6" fillId="0" borderId="12" xfId="25" applyFont="1" applyFill="1" applyBorder="1" applyAlignment="1">
      <alignment horizontal="left" vertical="top" wrapText="1"/>
      <protection/>
    </xf>
    <xf numFmtId="0" fontId="5" fillId="0" borderId="9" xfId="25" applyFont="1" applyFill="1" applyBorder="1" applyAlignment="1">
      <alignment horizontal="right" vertical="top" wrapText="1"/>
      <protection/>
    </xf>
    <xf numFmtId="0" fontId="6" fillId="0" borderId="11" xfId="20" applyFont="1" applyFill="1" applyBorder="1" applyAlignment="1">
      <alignment horizontal="left" vertical="top" wrapText="1"/>
      <protection/>
    </xf>
    <xf numFmtId="166" fontId="6" fillId="0" borderId="7" xfId="25" applyNumberFormat="1" applyFont="1" applyFill="1" applyBorder="1" applyAlignment="1">
      <alignment horizontal="right" vertical="top" wrapText="1"/>
      <protection/>
    </xf>
    <xf numFmtId="0" fontId="5" fillId="0" borderId="7" xfId="25" applyFont="1" applyFill="1" applyBorder="1" applyAlignment="1">
      <alignment horizontal="left" vertical="top" wrapText="1"/>
      <protection/>
    </xf>
    <xf numFmtId="0" fontId="6" fillId="0" borderId="7" xfId="25" applyFont="1" applyFill="1" applyBorder="1" applyAlignment="1">
      <alignment horizontal="left" vertical="top" wrapText="1"/>
      <protection/>
    </xf>
    <xf numFmtId="164" fontId="5" fillId="0" borderId="1" xfId="25" applyNumberFormat="1" applyFont="1" applyFill="1" applyBorder="1" applyAlignment="1">
      <alignment horizontal="right" vertical="top" wrapText="1"/>
      <protection/>
    </xf>
    <xf numFmtId="0" fontId="5" fillId="0" borderId="13" xfId="25" applyFont="1" applyFill="1" applyBorder="1" applyAlignment="1">
      <alignment horizontal="left" vertical="top" wrapText="1"/>
      <protection/>
    </xf>
    <xf numFmtId="0" fontId="6" fillId="0" borderId="14" xfId="25" applyFont="1" applyFill="1" applyBorder="1" applyAlignment="1">
      <alignment horizontal="left" vertical="top" wrapText="1"/>
      <protection/>
    </xf>
    <xf numFmtId="164" fontId="5" fillId="0" borderId="15" xfId="25" applyNumberFormat="1" applyFont="1" applyFill="1" applyBorder="1" applyAlignment="1">
      <alignment horizontal="right" vertical="top" wrapText="1"/>
      <protection/>
    </xf>
    <xf numFmtId="166" fontId="5" fillId="0" borderId="15" xfId="25" applyNumberFormat="1" applyFont="1" applyFill="1" applyBorder="1" applyAlignment="1">
      <alignment horizontal="right" vertical="top" wrapText="1"/>
      <protection/>
    </xf>
    <xf numFmtId="0" fontId="5" fillId="0" borderId="16" xfId="25" applyFont="1" applyFill="1" applyBorder="1" applyAlignment="1">
      <alignment horizontal="right" vertical="top" wrapText="1"/>
      <protection/>
    </xf>
    <xf numFmtId="0" fontId="5" fillId="0" borderId="17" xfId="25" applyFont="1" applyFill="1" applyBorder="1" applyAlignment="1">
      <alignment horizontal="right" vertical="top" wrapText="1"/>
      <protection/>
    </xf>
    <xf numFmtId="0" fontId="5" fillId="0" borderId="19" xfId="20" applyFont="1" applyFill="1" applyBorder="1">
      <alignment/>
      <protection/>
    </xf>
    <xf numFmtId="0" fontId="5" fillId="0" borderId="20" xfId="20" applyFont="1" applyFill="1" applyBorder="1">
      <alignment/>
      <protection/>
    </xf>
    <xf numFmtId="167" fontId="5" fillId="0" borderId="20" xfId="21" applyNumberFormat="1" applyFont="1" applyFill="1" applyBorder="1"/>
    <xf numFmtId="167" fontId="6" fillId="0" borderId="20" xfId="22" applyNumberFormat="1" applyFont="1" applyFill="1" applyBorder="1"/>
    <xf numFmtId="168" fontId="5" fillId="0" borderId="20" xfId="22" applyFont="1" applyFill="1" applyBorder="1" applyAlignment="1">
      <alignment horizontal="right"/>
    </xf>
    <xf numFmtId="169" fontId="6" fillId="0" borderId="21" xfId="20" applyNumberFormat="1" applyFont="1" applyFill="1" applyBorder="1">
      <alignment/>
      <protection/>
    </xf>
    <xf numFmtId="0" fontId="6" fillId="0" borderId="22" xfId="20" applyFont="1" applyFill="1" applyBorder="1">
      <alignment/>
      <protection/>
    </xf>
    <xf numFmtId="0" fontId="6" fillId="0" borderId="0" xfId="20" applyFont="1" applyFill="1">
      <alignment/>
      <protection/>
    </xf>
    <xf numFmtId="43" fontId="6" fillId="0" borderId="0" xfId="21" applyFont="1" applyFill="1" applyBorder="1" applyAlignment="1">
      <alignment horizontal="right"/>
    </xf>
    <xf numFmtId="168" fontId="6" fillId="0" borderId="0" xfId="22" applyFont="1" applyFill="1" applyBorder="1"/>
    <xf numFmtId="169" fontId="6" fillId="0" borderId="23" xfId="20" applyNumberFormat="1" applyFont="1" applyFill="1" applyBorder="1">
      <alignment/>
      <protection/>
    </xf>
    <xf numFmtId="0" fontId="6" fillId="0" borderId="24" xfId="20" applyFont="1" applyFill="1" applyBorder="1" applyAlignment="1">
      <alignment horizontal="center" vertical="center" wrapText="1"/>
      <protection/>
    </xf>
    <xf numFmtId="0" fontId="6" fillId="0" borderId="25" xfId="20" applyFont="1" applyFill="1" applyBorder="1" applyAlignment="1">
      <alignment horizontal="center" vertical="center" wrapText="1"/>
      <protection/>
    </xf>
    <xf numFmtId="0" fontId="6" fillId="0" borderId="18" xfId="20" applyFont="1" applyFill="1" applyBorder="1" applyAlignment="1">
      <alignment horizontal="center" vertical="center" wrapText="1"/>
      <protection/>
    </xf>
    <xf numFmtId="0" fontId="6" fillId="0" borderId="26" xfId="20" applyFont="1" applyFill="1" applyBorder="1" applyAlignment="1">
      <alignment horizontal="center" vertical="center" wrapText="1"/>
      <protection/>
    </xf>
    <xf numFmtId="0" fontId="6" fillId="0" borderId="27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horizontal="center" vertical="center"/>
      <protection/>
    </xf>
    <xf numFmtId="0" fontId="6" fillId="0" borderId="29" xfId="20" applyFont="1" applyFill="1" applyBorder="1" applyAlignment="1">
      <alignment horizontal="center" vertical="center"/>
      <protection/>
    </xf>
    <xf numFmtId="0" fontId="6" fillId="0" borderId="22" xfId="20" applyFont="1" applyFill="1" applyBorder="1" applyAlignment="1">
      <alignment horizontal="left" vertical="top"/>
      <protection/>
    </xf>
    <xf numFmtId="0" fontId="6" fillId="0" borderId="0" xfId="20" applyFont="1" applyFill="1" applyAlignment="1">
      <alignment vertical="center"/>
      <protection/>
    </xf>
    <xf numFmtId="0" fontId="6" fillId="0" borderId="22" xfId="20" applyFont="1" applyFill="1" applyBorder="1" applyAlignment="1">
      <alignment vertical="top"/>
      <protection/>
    </xf>
    <xf numFmtId="0" fontId="6" fillId="0" borderId="30" xfId="20" applyFont="1" applyFill="1" applyBorder="1">
      <alignment/>
      <protection/>
    </xf>
    <xf numFmtId="0" fontId="6" fillId="0" borderId="31" xfId="20" applyFont="1" applyFill="1" applyBorder="1">
      <alignment/>
      <protection/>
    </xf>
    <xf numFmtId="0" fontId="6" fillId="0" borderId="26" xfId="20" applyFont="1" applyFill="1" applyBorder="1">
      <alignment/>
      <protection/>
    </xf>
    <xf numFmtId="170" fontId="6" fillId="0" borderId="26" xfId="20" applyNumberFormat="1" applyFont="1" applyFill="1" applyBorder="1">
      <alignment/>
      <protection/>
    </xf>
    <xf numFmtId="171" fontId="6" fillId="0" borderId="0" xfId="22" applyNumberFormat="1" applyFont="1" applyFill="1" applyBorder="1"/>
    <xf numFmtId="0" fontId="6" fillId="0" borderId="27" xfId="20" applyFont="1" applyFill="1" applyBorder="1">
      <alignment/>
      <protection/>
    </xf>
    <xf numFmtId="170" fontId="6" fillId="0" borderId="29" xfId="20" applyNumberFormat="1" applyFont="1" applyFill="1" applyBorder="1">
      <alignment/>
      <protection/>
    </xf>
    <xf numFmtId="0" fontId="6" fillId="0" borderId="0" xfId="20" applyFont="1" applyFill="1" applyAlignment="1">
      <alignment vertical="top"/>
      <protection/>
    </xf>
    <xf numFmtId="15" fontId="6" fillId="0" borderId="31" xfId="25" applyNumberFormat="1" applyFont="1" applyFill="1" applyBorder="1" applyAlignment="1">
      <alignment horizontal="center" vertical="top"/>
      <protection/>
    </xf>
    <xf numFmtId="0" fontId="6" fillId="0" borderId="18" xfId="25" applyFont="1" applyFill="1" applyBorder="1" applyAlignment="1">
      <alignment horizontal="center" vertical="top" wrapText="1"/>
      <protection/>
    </xf>
    <xf numFmtId="0" fontId="6" fillId="0" borderId="0" xfId="25" applyFont="1" applyFill="1">
      <alignment/>
      <protection/>
    </xf>
    <xf numFmtId="169" fontId="6" fillId="0" borderId="23" xfId="25" applyNumberFormat="1" applyFont="1" applyFill="1" applyBorder="1">
      <alignment/>
      <protection/>
    </xf>
    <xf numFmtId="173" fontId="6" fillId="0" borderId="31" xfId="25" applyNumberFormat="1" applyFont="1" applyFill="1" applyBorder="1" applyAlignment="1">
      <alignment horizontal="center" vertical="top"/>
      <protection/>
    </xf>
    <xf numFmtId="0" fontId="6" fillId="0" borderId="18" xfId="25" applyFont="1" applyFill="1" applyBorder="1" applyAlignment="1">
      <alignment vertical="top" wrapText="1"/>
      <protection/>
    </xf>
    <xf numFmtId="174" fontId="6" fillId="0" borderId="18" xfId="25" applyNumberFormat="1" applyFont="1" applyFill="1" applyBorder="1">
      <alignment/>
      <protection/>
    </xf>
    <xf numFmtId="0" fontId="6" fillId="0" borderId="22" xfId="23" applyFont="1" applyFill="1" applyBorder="1" applyAlignment="1">
      <alignment vertical="top"/>
      <protection/>
    </xf>
    <xf numFmtId="0" fontId="6" fillId="0" borderId="22" xfId="20" applyFont="1" applyFill="1" applyBorder="1" applyAlignment="1">
      <alignment horizontal="left" vertical="top" indent="3"/>
      <protection/>
    </xf>
    <xf numFmtId="0" fontId="6" fillId="0" borderId="30" xfId="20" applyFont="1" applyFill="1" applyBorder="1" applyAlignment="1">
      <alignment vertical="top"/>
      <protection/>
    </xf>
    <xf numFmtId="0" fontId="6" fillId="0" borderId="24" xfId="20" applyFont="1" applyFill="1" applyBorder="1" applyAlignment="1">
      <alignment vertical="top"/>
      <protection/>
    </xf>
    <xf numFmtId="168" fontId="6" fillId="0" borderId="25" xfId="22" applyFont="1" applyFill="1" applyBorder="1"/>
    <xf numFmtId="0" fontId="6" fillId="0" borderId="31" xfId="20" applyFont="1" applyFill="1" applyBorder="1" applyAlignment="1">
      <alignment vertical="top"/>
      <protection/>
    </xf>
    <xf numFmtId="0" fontId="6" fillId="0" borderId="18" xfId="20" applyFont="1" applyFill="1" applyBorder="1" applyAlignment="1">
      <alignment vertical="top"/>
      <protection/>
    </xf>
    <xf numFmtId="168" fontId="6" fillId="0" borderId="18" xfId="22" applyFont="1" applyFill="1" applyBorder="1"/>
    <xf numFmtId="10" fontId="6" fillId="0" borderId="0" xfId="22" applyNumberFormat="1" applyFont="1" applyFill="1" applyBorder="1"/>
    <xf numFmtId="168" fontId="6" fillId="0" borderId="26" xfId="22" applyFont="1" applyFill="1" applyBorder="1"/>
    <xf numFmtId="165" fontId="6" fillId="0" borderId="0" xfId="22" applyNumberFormat="1" applyFont="1" applyFill="1" applyBorder="1"/>
    <xf numFmtId="10" fontId="6" fillId="0" borderId="0" xfId="24" applyNumberFormat="1" applyFont="1" applyFill="1" applyBorder="1"/>
    <xf numFmtId="0" fontId="6" fillId="0" borderId="27" xfId="20" applyFont="1" applyFill="1" applyBorder="1" applyAlignment="1">
      <alignment vertical="top"/>
      <protection/>
    </xf>
    <xf numFmtId="0" fontId="6" fillId="0" borderId="28" xfId="20" applyFont="1" applyFill="1" applyBorder="1" applyAlignment="1">
      <alignment vertical="top"/>
      <protection/>
    </xf>
    <xf numFmtId="168" fontId="6" fillId="0" borderId="29" xfId="22" applyFont="1" applyFill="1" applyBorder="1"/>
    <xf numFmtId="43" fontId="6" fillId="0" borderId="0" xfId="24" applyNumberFormat="1" applyFont="1" applyFill="1" applyBorder="1"/>
    <xf numFmtId="0" fontId="6" fillId="0" borderId="18" xfId="23" applyFont="1" applyFill="1" applyBorder="1">
      <alignment/>
      <protection/>
    </xf>
    <xf numFmtId="0" fontId="6" fillId="0" borderId="0" xfId="23" applyFont="1" applyFill="1">
      <alignment/>
      <protection/>
    </xf>
    <xf numFmtId="169" fontId="6" fillId="0" borderId="0" xfId="20" applyNumberFormat="1" applyFont="1" applyFill="1">
      <alignment/>
      <protection/>
    </xf>
    <xf numFmtId="0" fontId="6" fillId="0" borderId="32" xfId="23" applyFont="1" applyFill="1" applyBorder="1">
      <alignment/>
      <protection/>
    </xf>
    <xf numFmtId="0" fontId="6" fillId="0" borderId="33" xfId="23" applyFont="1" applyFill="1" applyBorder="1">
      <alignment/>
      <protection/>
    </xf>
    <xf numFmtId="4" fontId="6" fillId="0" borderId="33" xfId="23" applyNumberFormat="1" applyFont="1" applyFill="1" applyBorder="1">
      <alignment/>
      <protection/>
    </xf>
    <xf numFmtId="0" fontId="5" fillId="0" borderId="33" xfId="23" applyFont="1" applyFill="1" applyBorder="1">
      <alignment/>
      <protection/>
    </xf>
    <xf numFmtId="169" fontId="6" fillId="0" borderId="34" xfId="20" applyNumberFormat="1" applyFont="1" applyFill="1" applyBorder="1">
      <alignment/>
      <protection/>
    </xf>
    <xf numFmtId="0" fontId="6" fillId="0" borderId="19" xfId="20" applyFont="1" applyFill="1" applyBorder="1" applyAlignment="1">
      <alignment vertical="top"/>
      <protection/>
    </xf>
    <xf numFmtId="0" fontId="6" fillId="0" borderId="20" xfId="23" applyFont="1" applyFill="1" applyBorder="1">
      <alignment/>
      <protection/>
    </xf>
    <xf numFmtId="10" fontId="6" fillId="0" borderId="20" xfId="24" applyNumberFormat="1" applyFont="1" applyFill="1" applyBorder="1"/>
    <xf numFmtId="168" fontId="6" fillId="0" borderId="20" xfId="22" applyFont="1" applyFill="1" applyBorder="1"/>
    <xf numFmtId="0" fontId="5" fillId="0" borderId="22" xfId="23" applyFont="1" applyFill="1" applyBorder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175" fontId="5" fillId="0" borderId="0" xfId="23" applyNumberFormat="1" applyFont="1" applyFill="1">
      <alignment/>
      <protection/>
    </xf>
    <xf numFmtId="0" fontId="6" fillId="0" borderId="31" xfId="23" applyFont="1" applyFill="1" applyBorder="1" applyAlignment="1">
      <alignment vertical="top"/>
      <protection/>
    </xf>
    <xf numFmtId="0" fontId="6" fillId="0" borderId="18" xfId="23" applyFont="1" applyFill="1" applyBorder="1" applyAlignment="1">
      <alignment vertical="top"/>
      <protection/>
    </xf>
    <xf numFmtId="177" fontId="6" fillId="0" borderId="18" xfId="21" applyNumberFormat="1" applyFont="1" applyFill="1" applyBorder="1"/>
    <xf numFmtId="167" fontId="6" fillId="0" borderId="18" xfId="21" applyNumberFormat="1" applyFont="1" applyFill="1" applyBorder="1"/>
    <xf numFmtId="0" fontId="5" fillId="0" borderId="22" xfId="20" applyFont="1" applyFill="1" applyBorder="1">
      <alignment/>
      <protection/>
    </xf>
    <xf numFmtId="0" fontId="5" fillId="0" borderId="0" xfId="20" applyFont="1" applyFill="1">
      <alignment/>
      <protection/>
    </xf>
    <xf numFmtId="4" fontId="6" fillId="0" borderId="0" xfId="20" applyNumberFormat="1" applyFont="1" applyFill="1">
      <alignment/>
      <protection/>
    </xf>
    <xf numFmtId="178" fontId="6" fillId="0" borderId="0" xfId="20" applyNumberFormat="1" applyFont="1" applyFill="1">
      <alignment/>
      <protection/>
    </xf>
    <xf numFmtId="0" fontId="6" fillId="0" borderId="22" xfId="21" applyNumberFormat="1" applyFont="1" applyFill="1" applyBorder="1" applyAlignment="1">
      <alignment horizontal="left"/>
    </xf>
    <xf numFmtId="0" fontId="6" fillId="0" borderId="0" xfId="21" applyNumberFormat="1" applyFont="1" applyFill="1" applyBorder="1" applyAlignment="1">
      <alignment horizontal="left"/>
    </xf>
    <xf numFmtId="0" fontId="5" fillId="0" borderId="18" xfId="20" applyFont="1" applyFill="1" applyBorder="1" applyAlignment="1">
      <alignment vertical="top" wrapText="1"/>
      <protection/>
    </xf>
    <xf numFmtId="0" fontId="5" fillId="0" borderId="18" xfId="20" applyFont="1" applyFill="1" applyBorder="1" applyAlignment="1">
      <alignment horizontal="center" vertical="top" wrapText="1"/>
      <protection/>
    </xf>
    <xf numFmtId="0" fontId="5" fillId="0" borderId="18" xfId="20" applyFont="1" applyFill="1" applyBorder="1">
      <alignment/>
      <protection/>
    </xf>
    <xf numFmtId="3" fontId="6" fillId="0" borderId="18" xfId="20" applyNumberFormat="1" applyFont="1" applyFill="1" applyBorder="1">
      <alignment/>
      <protection/>
    </xf>
    <xf numFmtId="0" fontId="5" fillId="0" borderId="32" xfId="20" applyFont="1" applyFill="1" applyBorder="1">
      <alignment/>
      <protection/>
    </xf>
    <xf numFmtId="0" fontId="6" fillId="0" borderId="33" xfId="20" applyFont="1" applyFill="1" applyBorder="1">
      <alignment/>
      <protection/>
    </xf>
    <xf numFmtId="0" fontId="5" fillId="0" borderId="0" xfId="25" applyFont="1" applyFill="1" applyAlignment="1">
      <alignment horizontal="left" vertical="top" wrapText="1"/>
      <protection/>
    </xf>
    <xf numFmtId="0" fontId="6" fillId="0" borderId="31" xfId="20" applyFont="1" applyFill="1" applyBorder="1" applyAlignment="1">
      <alignment vertical="center"/>
      <protection/>
    </xf>
    <xf numFmtId="168" fontId="6" fillId="0" borderId="35" xfId="22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25" applyFont="1" applyFill="1" applyAlignment="1">
      <alignment horizontal="left" vertical="top" wrapText="1"/>
      <protection/>
    </xf>
    <xf numFmtId="0" fontId="5" fillId="0" borderId="0" xfId="20" applyFont="1" applyFill="1" applyAlignment="1">
      <alignment horizontal="left" vertical="top" wrapText="1"/>
      <protection/>
    </xf>
    <xf numFmtId="0" fontId="5" fillId="0" borderId="0" xfId="20" applyFont="1" applyFill="1" applyAlignment="1">
      <alignment horizontal="center" vertical="top" wrapText="1"/>
      <protection/>
    </xf>
    <xf numFmtId="0" fontId="10" fillId="0" borderId="0" xfId="20" applyFont="1" applyFill="1" applyAlignment="1">
      <alignment horizontal="left" vertical="top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top" wrapText="1"/>
      <protection/>
    </xf>
    <xf numFmtId="0" fontId="6" fillId="0" borderId="6" xfId="20" applyFont="1" applyFill="1" applyBorder="1" applyAlignment="1">
      <alignment horizontal="left" vertical="top" wrapText="1"/>
      <protection/>
    </xf>
    <xf numFmtId="0" fontId="6" fillId="0" borderId="5" xfId="20" applyFont="1" applyFill="1" applyBorder="1" applyAlignment="1">
      <alignment horizontal="left" vertical="top" wrapText="1"/>
      <protection/>
    </xf>
    <xf numFmtId="3" fontId="6" fillId="0" borderId="6" xfId="20" applyNumberFormat="1" applyFont="1" applyFill="1" applyBorder="1" applyAlignment="1">
      <alignment horizontal="right" vertical="top" wrapText="1"/>
      <protection/>
    </xf>
    <xf numFmtId="164" fontId="6" fillId="0" borderId="7" xfId="20" applyNumberFormat="1" applyFont="1" applyFill="1" applyBorder="1" applyAlignment="1">
      <alignment horizontal="right" vertical="top" wrapText="1"/>
      <protection/>
    </xf>
    <xf numFmtId="165" fontId="6" fillId="0" borderId="6" xfId="20" applyNumberFormat="1" applyFont="1" applyFill="1" applyBorder="1" applyAlignment="1">
      <alignment horizontal="right" vertical="top" wrapText="1"/>
      <protection/>
    </xf>
    <xf numFmtId="166" fontId="6" fillId="0" borderId="7" xfId="20" applyNumberFormat="1" applyFont="1" applyFill="1" applyBorder="1" applyAlignment="1">
      <alignment horizontal="right" vertical="top" wrapText="1"/>
      <protection/>
    </xf>
    <xf numFmtId="0" fontId="6" fillId="0" borderId="8" xfId="20" applyFont="1" applyFill="1" applyBorder="1" applyAlignment="1">
      <alignment horizontal="right" vertical="top" wrapText="1"/>
      <protection/>
    </xf>
    <xf numFmtId="164" fontId="5" fillId="0" borderId="9" xfId="20" applyNumberFormat="1" applyFont="1" applyFill="1" applyBorder="1" applyAlignment="1">
      <alignment horizontal="right" vertical="top" wrapText="1"/>
      <protection/>
    </xf>
    <xf numFmtId="165" fontId="5" fillId="0" borderId="1" xfId="20" applyNumberFormat="1" applyFont="1" applyFill="1" applyBorder="1" applyAlignment="1">
      <alignment horizontal="right" vertical="top" wrapText="1"/>
      <protection/>
    </xf>
    <xf numFmtId="0" fontId="5" fillId="0" borderId="1" xfId="20" applyFont="1" applyFill="1" applyBorder="1" applyAlignment="1">
      <alignment horizontal="right" vertical="top" wrapText="1"/>
      <protection/>
    </xf>
    <xf numFmtId="0" fontId="5" fillId="0" borderId="10" xfId="20" applyFont="1" applyFill="1" applyBorder="1" applyAlignment="1">
      <alignment horizontal="right" vertical="top" wrapText="1"/>
      <protection/>
    </xf>
    <xf numFmtId="0" fontId="6" fillId="0" borderId="1" xfId="20" applyFont="1" applyFill="1" applyBorder="1" applyAlignment="1">
      <alignment horizontal="left" vertical="top" wrapText="1"/>
      <protection/>
    </xf>
    <xf numFmtId="0" fontId="6" fillId="0" borderId="12" xfId="20" applyFont="1" applyFill="1" applyBorder="1" applyAlignment="1">
      <alignment horizontal="left" vertical="top" wrapText="1"/>
      <protection/>
    </xf>
    <xf numFmtId="0" fontId="5" fillId="0" borderId="7" xfId="20" applyFont="1" applyFill="1" applyBorder="1" applyAlignment="1">
      <alignment horizontal="left" vertical="top" wrapText="1"/>
      <protection/>
    </xf>
    <xf numFmtId="0" fontId="6" fillId="0" borderId="7" xfId="20" applyFont="1" applyFill="1" applyBorder="1" applyAlignment="1">
      <alignment horizontal="left" vertical="top" wrapText="1"/>
      <protection/>
    </xf>
    <xf numFmtId="164" fontId="5" fillId="0" borderId="1" xfId="20" applyNumberFormat="1" applyFont="1" applyFill="1" applyBorder="1" applyAlignment="1">
      <alignment horizontal="right" vertical="top" wrapText="1"/>
      <protection/>
    </xf>
    <xf numFmtId="0" fontId="5" fillId="0" borderId="13" xfId="20" applyFont="1" applyFill="1" applyBorder="1" applyAlignment="1">
      <alignment horizontal="left" vertical="top" wrapText="1"/>
      <protection/>
    </xf>
    <xf numFmtId="0" fontId="6" fillId="0" borderId="14" xfId="20" applyFont="1" applyFill="1" applyBorder="1" applyAlignment="1">
      <alignment horizontal="left" vertical="top" wrapText="1"/>
      <protection/>
    </xf>
    <xf numFmtId="164" fontId="5" fillId="0" borderId="15" xfId="20" applyNumberFormat="1" applyFont="1" applyFill="1" applyBorder="1" applyAlignment="1">
      <alignment horizontal="right" vertical="top" wrapText="1"/>
      <protection/>
    </xf>
    <xf numFmtId="166" fontId="5" fillId="0" borderId="15" xfId="20" applyNumberFormat="1" applyFont="1" applyFill="1" applyBorder="1" applyAlignment="1">
      <alignment horizontal="right" vertical="top" wrapText="1"/>
      <protection/>
    </xf>
    <xf numFmtId="0" fontId="5" fillId="0" borderId="16" xfId="20" applyFont="1" applyFill="1" applyBorder="1" applyAlignment="1">
      <alignment horizontal="right" vertical="top" wrapText="1"/>
      <protection/>
    </xf>
    <xf numFmtId="0" fontId="5" fillId="0" borderId="17" xfId="20" applyFont="1" applyFill="1" applyBorder="1" applyAlignment="1">
      <alignment horizontal="right"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18" xfId="20" applyFont="1" applyFill="1" applyBorder="1" applyAlignment="1">
      <alignment vertical="center"/>
      <protection/>
    </xf>
    <xf numFmtId="170" fontId="6" fillId="0" borderId="18" xfId="20" applyNumberFormat="1" applyFont="1" applyFill="1" applyBorder="1">
      <alignment/>
      <protection/>
    </xf>
    <xf numFmtId="172" fontId="6" fillId="0" borderId="0" xfId="22" applyNumberFormat="1" applyFont="1" applyFill="1" applyBorder="1"/>
    <xf numFmtId="0" fontId="6" fillId="0" borderId="31" xfId="25" applyFont="1" applyFill="1" applyBorder="1" applyAlignment="1">
      <alignment horizontal="center" vertical="top"/>
      <protection/>
    </xf>
    <xf numFmtId="169" fontId="7" fillId="0" borderId="23" xfId="25" applyNumberFormat="1" applyFont="1" applyFill="1" applyBorder="1" applyAlignment="1">
      <alignment horizontal="center"/>
      <protection/>
    </xf>
    <xf numFmtId="173" fontId="6" fillId="0" borderId="31" xfId="25" applyNumberFormat="1" applyFont="1" applyFill="1" applyBorder="1" applyAlignment="1" quotePrefix="1">
      <alignment horizontal="center" vertical="top"/>
      <protection/>
    </xf>
    <xf numFmtId="174" fontId="7" fillId="0" borderId="18" xfId="25" applyNumberFormat="1" applyFont="1" applyFill="1" applyBorder="1">
      <alignment/>
      <protection/>
    </xf>
    <xf numFmtId="168" fontId="8" fillId="0" borderId="0" xfId="22" applyFont="1" applyFill="1" applyBorder="1"/>
    <xf numFmtId="169" fontId="7" fillId="0" borderId="23" xfId="25" applyNumberFormat="1" applyFont="1" applyFill="1" applyBorder="1">
      <alignment/>
      <protection/>
    </xf>
    <xf numFmtId="15" fontId="6" fillId="0" borderId="22" xfId="25" applyNumberFormat="1" applyFont="1" applyFill="1" applyBorder="1" applyAlignment="1">
      <alignment horizontal="center" vertical="top"/>
      <protection/>
    </xf>
    <xf numFmtId="168" fontId="7" fillId="0" borderId="0" xfId="22" applyFont="1" applyFill="1" applyBorder="1"/>
    <xf numFmtId="168" fontId="7" fillId="0" borderId="0" xfId="22" applyFont="1" applyFill="1" applyBorder="1" applyAlignment="1">
      <alignment horizontal="center"/>
    </xf>
    <xf numFmtId="0" fontId="7" fillId="0" borderId="18" xfId="25" applyFont="1" applyFill="1" applyBorder="1">
      <alignment/>
      <protection/>
    </xf>
    <xf numFmtId="173" fontId="6" fillId="0" borderId="22" xfId="25" applyNumberFormat="1" applyFont="1" applyFill="1" applyBorder="1" applyAlignment="1" quotePrefix="1">
      <alignment horizontal="center" vertical="top"/>
      <protection/>
    </xf>
    <xf numFmtId="173" fontId="6" fillId="0" borderId="22" xfId="25" applyNumberFormat="1" applyFont="1" applyFill="1" applyBorder="1" applyAlignment="1">
      <alignment horizontal="center" vertical="top"/>
      <protection/>
    </xf>
    <xf numFmtId="0" fontId="6" fillId="0" borderId="36" xfId="25" applyFont="1" applyFill="1" applyBorder="1" applyAlignment="1">
      <alignment vertical="top" wrapText="1"/>
      <protection/>
    </xf>
    <xf numFmtId="174" fontId="7" fillId="0" borderId="36" xfId="25" applyNumberFormat="1" applyFont="1" applyFill="1" applyBorder="1">
      <alignment/>
      <protection/>
    </xf>
    <xf numFmtId="0" fontId="6" fillId="0" borderId="18" xfId="0" applyFont="1" applyBorder="1" applyAlignment="1">
      <alignment vertical="top" wrapText="1"/>
    </xf>
    <xf numFmtId="174" fontId="7" fillId="0" borderId="18" xfId="0" applyNumberFormat="1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18" xfId="0" applyFont="1" applyBorder="1"/>
    <xf numFmtId="0" fontId="6" fillId="0" borderId="31" xfId="20" applyFont="1" applyFill="1" applyBorder="1" applyAlignment="1">
      <alignment horizontal="center" vertical="top"/>
      <protection/>
    </xf>
    <xf numFmtId="0" fontId="6" fillId="0" borderId="18" xfId="20" applyFont="1" applyFill="1" applyBorder="1" applyAlignment="1">
      <alignment horizontal="center" vertical="top" wrapText="1"/>
      <protection/>
    </xf>
    <xf numFmtId="169" fontId="6" fillId="0" borderId="23" xfId="20" applyNumberFormat="1" applyFont="1" applyFill="1" applyBorder="1" applyAlignment="1">
      <alignment horizontal="center"/>
      <protection/>
    </xf>
    <xf numFmtId="173" fontId="6" fillId="0" borderId="31" xfId="20" applyNumberFormat="1" applyFont="1" applyFill="1" applyBorder="1" applyAlignment="1" quotePrefix="1">
      <alignment horizontal="center" vertical="top"/>
      <protection/>
    </xf>
    <xf numFmtId="0" fontId="6" fillId="0" borderId="18" xfId="20" applyFont="1" applyFill="1" applyBorder="1" applyAlignment="1">
      <alignment vertical="top" wrapText="1"/>
      <protection/>
    </xf>
    <xf numFmtId="174" fontId="6" fillId="0" borderId="18" xfId="20" applyNumberFormat="1" applyFont="1" applyFill="1" applyBorder="1">
      <alignment/>
      <protection/>
    </xf>
    <xf numFmtId="173" fontId="6" fillId="0" borderId="22" xfId="20" applyNumberFormat="1" applyFont="1" applyFill="1" applyBorder="1" applyAlignment="1" quotePrefix="1">
      <alignment horizontal="center" vertical="top"/>
      <protection/>
    </xf>
    <xf numFmtId="0" fontId="6" fillId="0" borderId="36" xfId="20" applyFont="1" applyFill="1" applyBorder="1" applyAlignment="1">
      <alignment vertical="top" wrapText="1"/>
      <protection/>
    </xf>
    <xf numFmtId="174" fontId="6" fillId="0" borderId="36" xfId="20" applyNumberFormat="1" applyFont="1" applyFill="1" applyBorder="1">
      <alignment/>
      <protection/>
    </xf>
    <xf numFmtId="173" fontId="6" fillId="0" borderId="22" xfId="20" applyNumberFormat="1" applyFont="1" applyFill="1" applyBorder="1" applyAlignment="1">
      <alignment horizontal="center" vertical="top"/>
      <protection/>
    </xf>
    <xf numFmtId="0" fontId="6" fillId="0" borderId="37" xfId="20" applyFont="1" applyFill="1" applyBorder="1" applyAlignment="1">
      <alignment vertical="top"/>
      <protection/>
    </xf>
    <xf numFmtId="0" fontId="6" fillId="0" borderId="38" xfId="20" applyFont="1" applyFill="1" applyBorder="1" applyAlignment="1">
      <alignment vertical="top"/>
      <protection/>
    </xf>
    <xf numFmtId="4" fontId="6" fillId="0" borderId="18" xfId="24" applyNumberFormat="1" applyFont="1" applyFill="1" applyBorder="1"/>
    <xf numFmtId="43" fontId="6" fillId="0" borderId="18" xfId="24" applyNumberFormat="1" applyFont="1" applyFill="1" applyBorder="1"/>
    <xf numFmtId="0" fontId="6" fillId="0" borderId="39" xfId="20" applyFont="1" applyFill="1" applyBorder="1" applyAlignment="1">
      <alignment vertical="top"/>
      <protection/>
    </xf>
    <xf numFmtId="0" fontId="6" fillId="0" borderId="40" xfId="20" applyFont="1" applyFill="1" applyBorder="1" applyAlignment="1">
      <alignment vertical="top"/>
      <protection/>
    </xf>
    <xf numFmtId="0" fontId="6" fillId="0" borderId="41" xfId="23" applyFont="1" applyFill="1" applyBorder="1">
      <alignment/>
      <protection/>
    </xf>
    <xf numFmtId="0" fontId="6" fillId="0" borderId="42" xfId="23" applyFont="1" applyFill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66" fontId="6" fillId="0" borderId="7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right" vertical="top" wrapText="1"/>
    </xf>
    <xf numFmtId="166" fontId="5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4" fontId="1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25" applyFont="1" applyBorder="1" applyAlignment="1">
      <alignment horizontal="left" vertical="top" wrapText="1"/>
      <protection/>
    </xf>
    <xf numFmtId="165" fontId="3" fillId="0" borderId="28" xfId="25" applyNumberFormat="1" applyFont="1" applyBorder="1" applyAlignment="1">
      <alignment horizontal="right" vertical="top" wrapText="1"/>
      <protection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5" fontId="2" fillId="0" borderId="18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2" fillId="0" borderId="31" xfId="25" applyFont="1" applyFill="1" applyBorder="1" applyAlignment="1">
      <alignment horizontal="left" vertical="top" wrapText="1"/>
      <protection/>
    </xf>
    <xf numFmtId="0" fontId="2" fillId="0" borderId="31" xfId="0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right" vertical="top" wrapText="1"/>
    </xf>
    <xf numFmtId="165" fontId="3" fillId="0" borderId="18" xfId="0" applyNumberFormat="1" applyFont="1" applyBorder="1" applyAlignment="1">
      <alignment horizontal="right" vertical="top" wrapText="1"/>
    </xf>
    <xf numFmtId="0" fontId="3" fillId="0" borderId="43" xfId="0" applyFont="1" applyBorder="1" applyAlignment="1">
      <alignment horizontal="left" vertical="top" wrapText="1"/>
    </xf>
    <xf numFmtId="0" fontId="5" fillId="0" borderId="19" xfId="20" applyFont="1" applyFill="1" applyBorder="1" applyAlignment="1">
      <alignment horizontal="left" vertical="top" wrapText="1"/>
      <protection/>
    </xf>
    <xf numFmtId="0" fontId="5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165" fontId="6" fillId="0" borderId="18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horizontal="right" vertical="top" wrapText="1"/>
    </xf>
    <xf numFmtId="166" fontId="3" fillId="0" borderId="28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5" fillId="0" borderId="19" xfId="25" applyFont="1" applyFill="1" applyBorder="1" applyAlignment="1">
      <alignment horizontal="left" vertical="top" wrapText="1"/>
      <protection/>
    </xf>
    <xf numFmtId="164" fontId="2" fillId="0" borderId="44" xfId="0" applyNumberFormat="1" applyFont="1" applyBorder="1" applyAlignment="1">
      <alignment horizontal="right" vertical="top" wrapText="1"/>
    </xf>
    <xf numFmtId="164" fontId="3" fillId="0" borderId="4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165" fontId="2" fillId="0" borderId="46" xfId="0" applyNumberFormat="1" applyFont="1" applyBorder="1" applyAlignment="1">
      <alignment horizontal="right" vertical="top" wrapText="1"/>
    </xf>
    <xf numFmtId="165" fontId="3" fillId="0" borderId="47" xfId="0" applyNumberFormat="1" applyFont="1" applyBorder="1" applyAlignment="1">
      <alignment horizontal="right"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/>
    <xf numFmtId="0" fontId="12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4" fillId="0" borderId="48" xfId="0" applyFont="1" applyBorder="1"/>
    <xf numFmtId="0" fontId="13" fillId="0" borderId="7" xfId="0" applyFont="1" applyBorder="1" applyAlignment="1">
      <alignment horizontal="left" vertical="top" wrapText="1"/>
    </xf>
    <xf numFmtId="0" fontId="15" fillId="0" borderId="0" xfId="0" applyFont="1"/>
    <xf numFmtId="0" fontId="14" fillId="0" borderId="3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68" fontId="14" fillId="0" borderId="24" xfId="22" applyFont="1" applyBorder="1" applyAlignment="1">
      <alignment vertical="center"/>
    </xf>
    <xf numFmtId="168" fontId="14" fillId="0" borderId="24" xfId="22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68" fontId="14" fillId="0" borderId="18" xfId="22" applyFont="1" applyBorder="1" applyAlignment="1">
      <alignment vertical="center"/>
    </xf>
    <xf numFmtId="168" fontId="14" fillId="0" borderId="18" xfId="22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1" fillId="0" borderId="18" xfId="25" applyFont="1" applyBorder="1" applyAlignment="1" applyProtection="1">
      <alignment wrapText="1"/>
      <protection locked="0"/>
    </xf>
    <xf numFmtId="0" fontId="9" fillId="0" borderId="18" xfId="0" applyFont="1" applyBorder="1"/>
    <xf numFmtId="0" fontId="11" fillId="0" borderId="26" xfId="25" applyFont="1" applyBorder="1" applyAlignment="1" applyProtection="1">
      <alignment wrapText="1"/>
      <protection locked="0"/>
    </xf>
    <xf numFmtId="0" fontId="14" fillId="0" borderId="31" xfId="0" applyFont="1" applyBorder="1"/>
    <xf numFmtId="0" fontId="15" fillId="0" borderId="18" xfId="25" applyFont="1" applyBorder="1" applyAlignment="1" applyProtection="1">
      <alignment wrapText="1"/>
      <protection locked="0"/>
    </xf>
    <xf numFmtId="0" fontId="11" fillId="0" borderId="35" xfId="25" applyFont="1" applyBorder="1" applyAlignment="1" applyProtection="1">
      <alignment wrapText="1"/>
      <protection locked="0"/>
    </xf>
    <xf numFmtId="0" fontId="9" fillId="0" borderId="35" xfId="0" applyFont="1" applyBorder="1"/>
    <xf numFmtId="0" fontId="14" fillId="0" borderId="27" xfId="0" applyFont="1" applyBorder="1"/>
    <xf numFmtId="0" fontId="15" fillId="0" borderId="28" xfId="25" applyFont="1" applyBorder="1" applyAlignment="1" applyProtection="1">
      <alignment wrapText="1"/>
      <protection locked="0"/>
    </xf>
    <xf numFmtId="37" fontId="15" fillId="0" borderId="28" xfId="25" applyNumberFormat="1" applyFont="1" applyBorder="1" applyAlignment="1" applyProtection="1">
      <alignment wrapText="1"/>
      <protection locked="0"/>
    </xf>
    <xf numFmtId="39" fontId="15" fillId="0" borderId="28" xfId="25" applyNumberFormat="1" applyFont="1" applyBorder="1" applyAlignment="1" applyProtection="1">
      <alignment wrapText="1"/>
      <protection locked="0"/>
    </xf>
    <xf numFmtId="0" fontId="15" fillId="0" borderId="29" xfId="25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21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23" xfId="0" applyFont="1" applyBorder="1" applyAlignment="1" applyProtection="1">
      <alignment wrapText="1"/>
      <protection locked="0"/>
    </xf>
    <xf numFmtId="0" fontId="11" fillId="0" borderId="33" xfId="0" applyFont="1" applyBorder="1" applyAlignment="1" applyProtection="1">
      <alignment wrapText="1"/>
      <protection locked="0"/>
    </xf>
    <xf numFmtId="0" fontId="11" fillId="0" borderId="34" xfId="0" applyFont="1" applyBorder="1" applyAlignment="1" applyProtection="1">
      <alignment wrapText="1"/>
      <protection locked="0"/>
    </xf>
    <xf numFmtId="0" fontId="11" fillId="0" borderId="0" xfId="25" applyFont="1" applyFill="1">
      <alignment/>
      <protection/>
    </xf>
    <xf numFmtId="0" fontId="14" fillId="0" borderId="19" xfId="0" applyFont="1" applyBorder="1"/>
    <xf numFmtId="0" fontId="9" fillId="0" borderId="20" xfId="0" applyFont="1" applyBorder="1"/>
    <xf numFmtId="167" fontId="9" fillId="0" borderId="20" xfId="22" applyNumberFormat="1" applyFont="1" applyFill="1" applyBorder="1"/>
    <xf numFmtId="168" fontId="9" fillId="0" borderId="20" xfId="22" applyFont="1" applyFill="1" applyBorder="1"/>
    <xf numFmtId="168" fontId="9" fillId="0" borderId="21" xfId="22" applyFont="1" applyFill="1" applyBorder="1"/>
    <xf numFmtId="169" fontId="9" fillId="0" borderId="23" xfId="0" applyNumberFormat="1" applyFont="1" applyBorder="1"/>
    <xf numFmtId="0" fontId="9" fillId="0" borderId="22" xfId="0" applyFont="1" applyBorder="1"/>
    <xf numFmtId="0" fontId="9" fillId="0" borderId="0" xfId="0" applyFont="1"/>
    <xf numFmtId="168" fontId="9" fillId="0" borderId="0" xfId="22" applyFont="1" applyFill="1" applyBorder="1"/>
    <xf numFmtId="168" fontId="9" fillId="0" borderId="23" xfId="22" applyFont="1" applyFill="1" applyBorder="1"/>
    <xf numFmtId="0" fontId="9" fillId="0" borderId="32" xfId="0" applyFont="1" applyBorder="1"/>
    <xf numFmtId="0" fontId="9" fillId="0" borderId="33" xfId="0" applyFont="1" applyBorder="1"/>
    <xf numFmtId="167" fontId="9" fillId="0" borderId="33" xfId="22" applyNumberFormat="1" applyFont="1" applyFill="1" applyBorder="1"/>
    <xf numFmtId="168" fontId="9" fillId="0" borderId="33" xfId="22" applyFont="1" applyFill="1" applyBorder="1"/>
    <xf numFmtId="168" fontId="9" fillId="0" borderId="34" xfId="22" applyFont="1" applyFill="1" applyBorder="1"/>
    <xf numFmtId="167" fontId="9" fillId="0" borderId="0" xfId="22" applyNumberFormat="1" applyFont="1" applyFill="1" applyBorder="1"/>
    <xf numFmtId="0" fontId="1" fillId="0" borderId="22" xfId="0" applyFont="1" applyBorder="1"/>
    <xf numFmtId="43" fontId="1" fillId="0" borderId="0" xfId="21" applyFont="1" applyFill="1" applyBorder="1" applyAlignment="1">
      <alignment horizontal="right"/>
    </xf>
    <xf numFmtId="0" fontId="9" fillId="0" borderId="3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16" fillId="0" borderId="22" xfId="0" applyFont="1" applyBorder="1" applyAlignment="1">
      <alignment horizontal="left" vertical="top"/>
    </xf>
    <xf numFmtId="0" fontId="9" fillId="0" borderId="0" xfId="0" applyFont="1" applyAlignment="1">
      <alignment vertical="center"/>
    </xf>
    <xf numFmtId="0" fontId="16" fillId="0" borderId="22" xfId="0" applyFont="1" applyBorder="1" applyAlignment="1">
      <alignment vertical="top"/>
    </xf>
    <xf numFmtId="0" fontId="9" fillId="0" borderId="31" xfId="0" applyFont="1" applyBorder="1" applyAlignment="1">
      <alignment horizontal="left" indent="5"/>
    </xf>
    <xf numFmtId="15" fontId="9" fillId="0" borderId="0" xfId="0" applyNumberFormat="1" applyFont="1"/>
    <xf numFmtId="170" fontId="9" fillId="0" borderId="18" xfId="0" applyNumberFormat="1" applyFont="1" applyBorder="1"/>
    <xf numFmtId="0" fontId="16" fillId="0" borderId="0" xfId="0" applyFont="1" applyAlignment="1">
      <alignment vertical="top"/>
    </xf>
    <xf numFmtId="167" fontId="9" fillId="0" borderId="23" xfId="22" applyNumberFormat="1" applyFont="1" applyFill="1" applyBorder="1"/>
    <xf numFmtId="0" fontId="17" fillId="0" borderId="0" xfId="0" applyFont="1" applyAlignment="1">
      <alignment vertical="top"/>
    </xf>
    <xf numFmtId="4" fontId="16" fillId="0" borderId="0" xfId="22" applyNumberFormat="1" applyFont="1" applyFill="1" applyBorder="1" applyAlignment="1">
      <alignment vertical="top"/>
    </xf>
    <xf numFmtId="2" fontId="18" fillId="0" borderId="0" xfId="0" applyNumberFormat="1" applyFont="1" applyAlignment="1">
      <alignment horizontal="right"/>
    </xf>
    <xf numFmtId="0" fontId="16" fillId="0" borderId="22" xfId="23" applyFont="1" applyFill="1" applyBorder="1" applyAlignment="1">
      <alignment vertical="top"/>
      <protection/>
    </xf>
    <xf numFmtId="4" fontId="16" fillId="0" borderId="0" xfId="0" applyNumberFormat="1" applyFont="1" applyAlignment="1">
      <alignment vertical="top"/>
    </xf>
    <xf numFmtId="0" fontId="16" fillId="0" borderId="22" xfId="0" applyFont="1" applyBorder="1" applyAlignment="1">
      <alignment horizontal="left" vertical="top" indent="3"/>
    </xf>
    <xf numFmtId="0" fontId="16" fillId="0" borderId="0" xfId="0" applyFont="1"/>
    <xf numFmtId="168" fontId="16" fillId="0" borderId="22" xfId="22" applyFont="1" applyFill="1" applyBorder="1" applyAlignment="1">
      <alignment vertical="top"/>
    </xf>
    <xf numFmtId="168" fontId="18" fillId="0" borderId="0" xfId="22" applyFont="1" applyFill="1" applyAlignment="1">
      <alignment horizontal="right"/>
    </xf>
    <xf numFmtId="0" fontId="19" fillId="0" borderId="0" xfId="0" applyFont="1" applyAlignment="1">
      <alignment vertical="center"/>
    </xf>
    <xf numFmtId="168" fontId="11" fillId="0" borderId="0" xfId="22" applyFont="1" applyFill="1"/>
    <xf numFmtId="2" fontId="16" fillId="0" borderId="0" xfId="0" applyNumberFormat="1" applyFont="1" applyAlignment="1">
      <alignment vertical="top"/>
    </xf>
    <xf numFmtId="2" fontId="16" fillId="0" borderId="22" xfId="0" applyNumberFormat="1" applyFont="1" applyBorder="1" applyAlignment="1">
      <alignment vertical="top"/>
    </xf>
    <xf numFmtId="168" fontId="11" fillId="0" borderId="0" xfId="22" applyFont="1" applyFill="1" applyBorder="1"/>
    <xf numFmtId="0" fontId="16" fillId="0" borderId="0" xfId="23" applyFont="1" applyFill="1" applyAlignment="1">
      <alignment vertical="top"/>
      <protection/>
    </xf>
    <xf numFmtId="175" fontId="20" fillId="0" borderId="0" xfId="23" applyNumberFormat="1" applyFont="1" applyFill="1">
      <alignment/>
      <protection/>
    </xf>
    <xf numFmtId="0" fontId="16" fillId="0" borderId="19" xfId="0" applyFont="1" applyBorder="1" applyAlignment="1">
      <alignment vertical="top"/>
    </xf>
    <xf numFmtId="0" fontId="16" fillId="0" borderId="20" xfId="23" applyFont="1" applyFill="1" applyBorder="1" applyAlignment="1">
      <alignment vertical="top"/>
      <protection/>
    </xf>
    <xf numFmtId="175" fontId="20" fillId="0" borderId="20" xfId="23" applyNumberFormat="1" applyFont="1" applyFill="1" applyBorder="1">
      <alignment/>
      <protection/>
    </xf>
    <xf numFmtId="0" fontId="20" fillId="0" borderId="31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0" fillId="0" borderId="31" xfId="0" applyFont="1" applyBorder="1"/>
    <xf numFmtId="176" fontId="16" fillId="0" borderId="18" xfId="0" applyNumberFormat="1" applyFont="1" applyBorder="1"/>
    <xf numFmtId="0" fontId="16" fillId="0" borderId="18" xfId="0" applyFont="1" applyBorder="1" applyAlignment="1">
      <alignment horizontal="center"/>
    </xf>
    <xf numFmtId="168" fontId="16" fillId="0" borderId="18" xfId="22" applyFont="1" applyFill="1" applyBorder="1"/>
    <xf numFmtId="168" fontId="16" fillId="0" borderId="26" xfId="22" applyFont="1" applyFill="1" applyBorder="1"/>
    <xf numFmtId="0" fontId="16" fillId="0" borderId="31" xfId="0" applyFont="1" applyBorder="1"/>
    <xf numFmtId="171" fontId="16" fillId="0" borderId="18" xfId="22" applyNumberFormat="1" applyFont="1" applyFill="1" applyBorder="1"/>
    <xf numFmtId="4" fontId="11" fillId="0" borderId="0" xfId="25" applyNumberFormat="1" applyFont="1" applyFill="1">
      <alignment/>
      <protection/>
    </xf>
    <xf numFmtId="171" fontId="16" fillId="0" borderId="38" xfId="22" applyNumberFormat="1" applyFont="1" applyFill="1" applyBorder="1"/>
    <xf numFmtId="0" fontId="20" fillId="0" borderId="49" xfId="0" applyFont="1" applyBorder="1"/>
    <xf numFmtId="0" fontId="20" fillId="0" borderId="0" xfId="0" applyFont="1" applyBorder="1"/>
    <xf numFmtId="0" fontId="16" fillId="0" borderId="0" xfId="0" applyFont="1" applyBorder="1"/>
    <xf numFmtId="0" fontId="20" fillId="0" borderId="22" xfId="0" applyFont="1" applyBorder="1"/>
    <xf numFmtId="0" fontId="15" fillId="0" borderId="0" xfId="0" applyFont="1" applyBorder="1"/>
    <xf numFmtId="0" fontId="16" fillId="0" borderId="18" xfId="0" applyFont="1" applyBorder="1"/>
    <xf numFmtId="167" fontId="16" fillId="0" borderId="18" xfId="22" applyNumberFormat="1" applyFont="1" applyFill="1" applyBorder="1"/>
    <xf numFmtId="167" fontId="16" fillId="0" borderId="0" xfId="21" applyNumberFormat="1" applyFont="1" applyFill="1" applyBorder="1"/>
    <xf numFmtId="4" fontId="16" fillId="0" borderId="0" xfId="21" applyNumberFormat="1" applyFont="1" applyFill="1" applyBorder="1"/>
    <xf numFmtId="43" fontId="16" fillId="0" borderId="0" xfId="21" applyFont="1" applyFill="1" applyBorder="1"/>
    <xf numFmtId="0" fontId="16" fillId="0" borderId="22" xfId="21" applyNumberFormat="1" applyFont="1" applyFill="1" applyBorder="1" applyAlignment="1">
      <alignment horizontal="left"/>
    </xf>
    <xf numFmtId="0" fontId="16" fillId="0" borderId="0" xfId="21" applyNumberFormat="1" applyFont="1" applyFill="1" applyBorder="1" applyAlignment="1">
      <alignment horizontal="left"/>
    </xf>
    <xf numFmtId="177" fontId="16" fillId="0" borderId="0" xfId="21" applyNumberFormat="1" applyFont="1" applyFill="1" applyBorder="1"/>
    <xf numFmtId="0" fontId="16" fillId="0" borderId="22" xfId="0" applyFont="1" applyBorder="1"/>
    <xf numFmtId="4" fontId="16" fillId="0" borderId="0" xfId="0" applyNumberFormat="1" applyFont="1" applyBorder="1"/>
    <xf numFmtId="0" fontId="21" fillId="0" borderId="0" xfId="0" applyFont="1" applyBorder="1"/>
    <xf numFmtId="178" fontId="16" fillId="0" borderId="0" xfId="0" applyNumberFormat="1" applyFont="1" applyBorder="1"/>
    <xf numFmtId="0" fontId="21" fillId="0" borderId="22" xfId="0" applyFont="1" applyBorder="1"/>
    <xf numFmtId="0" fontId="15" fillId="0" borderId="22" xfId="0" applyFont="1" applyBorder="1"/>
    <xf numFmtId="43" fontId="16" fillId="0" borderId="0" xfId="0" applyNumberFormat="1" applyFont="1" applyBorder="1"/>
    <xf numFmtId="167" fontId="16" fillId="0" borderId="0" xfId="0" applyNumberFormat="1" applyFont="1" applyBorder="1"/>
    <xf numFmtId="0" fontId="11" fillId="0" borderId="22" xfId="0" applyFont="1" applyBorder="1"/>
    <xf numFmtId="0" fontId="11" fillId="0" borderId="0" xfId="0" applyFont="1" applyBorder="1"/>
    <xf numFmtId="0" fontId="21" fillId="0" borderId="32" xfId="0" applyFont="1" applyBorder="1"/>
    <xf numFmtId="0" fontId="11" fillId="0" borderId="33" xfId="0" applyFont="1" applyBorder="1"/>
    <xf numFmtId="0" fontId="1" fillId="0" borderId="18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10" fontId="23" fillId="0" borderId="18" xfId="15" applyNumberFormat="1" applyFont="1" applyFill="1" applyBorder="1" applyAlignment="1" applyProtection="1">
      <alignment vertical="top"/>
      <protection locked="0"/>
    </xf>
    <xf numFmtId="1" fontId="23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22" fillId="0" borderId="18" xfId="0" applyFont="1" applyBorder="1"/>
    <xf numFmtId="0" fontId="14" fillId="0" borderId="18" xfId="0" applyFont="1" applyBorder="1" applyAlignment="1">
      <alignment wrapText="1"/>
    </xf>
    <xf numFmtId="167" fontId="1" fillId="0" borderId="18" xfId="18" applyNumberFormat="1" applyFont="1" applyFill="1" applyBorder="1" applyAlignment="1">
      <alignment horizontal="right" vertical="center" wrapText="1"/>
    </xf>
    <xf numFmtId="167" fontId="1" fillId="0" borderId="0" xfId="18" applyNumberFormat="1" applyFont="1" applyFill="1" applyBorder="1" applyAlignment="1">
      <alignment horizontal="right" vertical="center" wrapText="1"/>
    </xf>
    <xf numFmtId="10" fontId="1" fillId="0" borderId="18" xfId="0" applyNumberFormat="1" applyFont="1" applyBorder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0" fontId="1" fillId="0" borderId="18" xfId="0" applyFont="1" applyBorder="1"/>
    <xf numFmtId="10" fontId="9" fillId="0" borderId="18" xfId="0" applyNumberFormat="1" applyFont="1" applyBorder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0" fontId="1" fillId="0" borderId="18" xfId="0" applyNumberFormat="1" applyFont="1" applyBorder="1" applyAlignment="1">
      <alignment horizontal="right" vertical="center"/>
    </xf>
    <xf numFmtId="170" fontId="1" fillId="0" borderId="18" xfId="0" applyNumberFormat="1" applyFont="1" applyBorder="1"/>
    <xf numFmtId="0" fontId="9" fillId="0" borderId="19" xfId="26" applyFont="1" applyBorder="1">
      <alignment/>
      <protection/>
    </xf>
    <xf numFmtId="0" fontId="9" fillId="0" borderId="20" xfId="26" applyFont="1" applyBorder="1">
      <alignment/>
      <protection/>
    </xf>
    <xf numFmtId="0" fontId="14" fillId="0" borderId="22" xfId="26" applyFont="1" applyBorder="1">
      <alignment/>
      <protection/>
    </xf>
    <xf numFmtId="0" fontId="9" fillId="0" borderId="0" xfId="26" applyFont="1">
      <alignment/>
      <protection/>
    </xf>
    <xf numFmtId="167" fontId="9" fillId="0" borderId="0" xfId="22" applyNumberFormat="1" applyFont="1" applyBorder="1"/>
    <xf numFmtId="168" fontId="9" fillId="0" borderId="23" xfId="22" applyFont="1" applyBorder="1"/>
    <xf numFmtId="0" fontId="9" fillId="0" borderId="22" xfId="26" applyFont="1" applyBorder="1">
      <alignment/>
      <protection/>
    </xf>
    <xf numFmtId="0" fontId="11" fillId="0" borderId="0" xfId="26" applyFont="1">
      <alignment/>
      <protection/>
    </xf>
    <xf numFmtId="0" fontId="24" fillId="0" borderId="22" xfId="26" applyFont="1" applyBorder="1">
      <alignment/>
      <protection/>
    </xf>
    <xf numFmtId="0" fontId="9" fillId="0" borderId="32" xfId="26" applyFont="1" applyBorder="1">
      <alignment/>
      <protection/>
    </xf>
    <xf numFmtId="0" fontId="9" fillId="0" borderId="33" xfId="26" applyFont="1" applyBorder="1">
      <alignment/>
      <protection/>
    </xf>
    <xf numFmtId="167" fontId="9" fillId="0" borderId="33" xfId="22" applyNumberFormat="1" applyFont="1" applyBorder="1"/>
    <xf numFmtId="168" fontId="9" fillId="0" borderId="34" xfId="22" applyFont="1" applyBorder="1"/>
    <xf numFmtId="0" fontId="15" fillId="0" borderId="50" xfId="27" applyFont="1" applyBorder="1" applyAlignment="1">
      <alignment horizontal="left"/>
      <protection/>
    </xf>
    <xf numFmtId="0" fontId="15" fillId="0" borderId="51" xfId="27" applyFont="1" applyBorder="1">
      <alignment/>
      <protection/>
    </xf>
    <xf numFmtId="0" fontId="9" fillId="0" borderId="51" xfId="27" applyFont="1" applyBorder="1">
      <alignment/>
      <protection/>
    </xf>
    <xf numFmtId="0" fontId="9" fillId="0" borderId="52" xfId="27" applyFont="1" applyBorder="1">
      <alignment/>
      <protection/>
    </xf>
    <xf numFmtId="0" fontId="26" fillId="0" borderId="0" xfId="20" applyFont="1" applyFill="1" applyAlignment="1" applyProtection="1">
      <alignment wrapText="1"/>
      <protection locked="0"/>
    </xf>
    <xf numFmtId="0" fontId="16" fillId="0" borderId="0" xfId="20" applyFont="1" applyFill="1" applyAlignment="1" applyProtection="1">
      <alignment wrapText="1"/>
      <protection locked="0"/>
    </xf>
    <xf numFmtId="0" fontId="16" fillId="0" borderId="0" xfId="20" applyFont="1" applyFill="1">
      <alignment/>
      <protection/>
    </xf>
    <xf numFmtId="0" fontId="22" fillId="0" borderId="0" xfId="20" applyFont="1" applyFill="1" applyAlignment="1">
      <alignment horizontal="left" vertical="top" wrapText="1"/>
      <protection/>
    </xf>
    <xf numFmtId="0" fontId="1" fillId="0" borderId="7" xfId="20" applyFont="1" applyFill="1" applyBorder="1" applyAlignment="1">
      <alignment horizontal="right" vertical="top" wrapText="1"/>
      <protection/>
    </xf>
    <xf numFmtId="0" fontId="1" fillId="0" borderId="8" xfId="20" applyFont="1" applyFill="1" applyBorder="1" applyAlignment="1">
      <alignment horizontal="right" vertical="top" wrapText="1"/>
      <protection/>
    </xf>
    <xf numFmtId="0" fontId="1" fillId="0" borderId="7" xfId="20" applyFont="1" applyFill="1" applyBorder="1" applyAlignment="1">
      <alignment horizontal="left" vertical="top" wrapText="1"/>
      <protection/>
    </xf>
    <xf numFmtId="0" fontId="16" fillId="0" borderId="20" xfId="20" applyFont="1" applyFill="1" applyBorder="1" applyAlignment="1" applyProtection="1">
      <alignment wrapText="1"/>
      <protection locked="0"/>
    </xf>
    <xf numFmtId="0" fontId="16" fillId="0" borderId="21" xfId="20" applyFont="1" applyFill="1" applyBorder="1" applyAlignment="1" applyProtection="1">
      <alignment wrapText="1"/>
      <protection locked="0"/>
    </xf>
    <xf numFmtId="0" fontId="16" fillId="0" borderId="33" xfId="20" applyFont="1" applyFill="1" applyBorder="1" applyAlignment="1" applyProtection="1">
      <alignment wrapText="1"/>
      <protection locked="0"/>
    </xf>
    <xf numFmtId="0" fontId="16" fillId="0" borderId="34" xfId="20" applyFont="1" applyFill="1" applyBorder="1" applyAlignment="1" applyProtection="1">
      <alignment wrapText="1"/>
      <protection locked="0"/>
    </xf>
    <xf numFmtId="0" fontId="26" fillId="0" borderId="0" xfId="20" applyFont="1" applyFill="1">
      <alignment/>
      <protection/>
    </xf>
    <xf numFmtId="170" fontId="16" fillId="0" borderId="0" xfId="20" applyNumberFormat="1" applyFont="1" applyFill="1">
      <alignment/>
      <protection/>
    </xf>
    <xf numFmtId="0" fontId="26" fillId="0" borderId="0" xfId="25" applyFont="1" applyFill="1">
      <alignment/>
      <protection/>
    </xf>
    <xf numFmtId="170" fontId="11" fillId="0" borderId="0" xfId="25" applyNumberFormat="1" applyFont="1" applyFill="1">
      <alignment/>
      <protection/>
    </xf>
    <xf numFmtId="0" fontId="11" fillId="0" borderId="18" xfId="0" applyFont="1" applyBorder="1"/>
    <xf numFmtId="0" fontId="22" fillId="0" borderId="18" xfId="0" applyFont="1" applyBorder="1" applyAlignment="1">
      <alignment vertical="top" wrapText="1"/>
    </xf>
    <xf numFmtId="2" fontId="1" fillId="0" borderId="18" xfId="0" applyNumberFormat="1" applyFont="1" applyBorder="1"/>
    <xf numFmtId="2" fontId="1" fillId="0" borderId="0" xfId="0" applyNumberFormat="1" applyFont="1"/>
    <xf numFmtId="10" fontId="1" fillId="0" borderId="18" xfId="15" applyNumberFormat="1" applyFont="1" applyBorder="1"/>
    <xf numFmtId="0" fontId="27" fillId="0" borderId="53" xfId="28" applyFont="1" applyBorder="1">
      <alignment/>
      <protection/>
    </xf>
    <xf numFmtId="0" fontId="27" fillId="0" borderId="54" xfId="28" applyFont="1" applyBorder="1">
      <alignment/>
      <protection/>
    </xf>
    <xf numFmtId="0" fontId="29" fillId="0" borderId="55" xfId="28" applyFont="1" applyBorder="1">
      <alignment/>
      <protection/>
    </xf>
    <xf numFmtId="0" fontId="30" fillId="0" borderId="0" xfId="28" applyFont="1">
      <alignment/>
      <protection/>
    </xf>
    <xf numFmtId="180" fontId="27" fillId="0" borderId="0" xfId="21" applyNumberFormat="1" applyFont="1" applyFill="1" applyBorder="1" applyAlignment="1" applyProtection="1">
      <alignment/>
      <protection/>
    </xf>
    <xf numFmtId="43" fontId="27" fillId="0" borderId="56" xfId="21" applyFont="1" applyFill="1" applyBorder="1" applyAlignment="1" applyProtection="1">
      <alignment/>
      <protection/>
    </xf>
    <xf numFmtId="0" fontId="31" fillId="0" borderId="55" xfId="28" applyFont="1" applyBorder="1">
      <alignment/>
      <protection/>
    </xf>
    <xf numFmtId="0" fontId="30" fillId="0" borderId="55" xfId="28" applyFont="1" applyBorder="1" applyAlignment="1">
      <alignment horizontal="left" vertical="top" indent="1"/>
      <protection/>
    </xf>
    <xf numFmtId="0" fontId="11" fillId="0" borderId="0" xfId="28" applyFont="1">
      <alignment/>
      <protection/>
    </xf>
    <xf numFmtId="0" fontId="30" fillId="0" borderId="55" xfId="28" applyFont="1" applyBorder="1">
      <alignment/>
      <protection/>
    </xf>
    <xf numFmtId="0" fontId="27" fillId="0" borderId="57" xfId="28" applyFont="1" applyBorder="1">
      <alignment/>
      <protection/>
    </xf>
    <xf numFmtId="0" fontId="27" fillId="0" borderId="58" xfId="28" applyFont="1" applyBorder="1">
      <alignment/>
      <protection/>
    </xf>
    <xf numFmtId="180" fontId="27" fillId="0" borderId="58" xfId="21" applyNumberFormat="1" applyFont="1" applyFill="1" applyBorder="1" applyAlignment="1" applyProtection="1">
      <alignment/>
      <protection/>
    </xf>
    <xf numFmtId="43" fontId="27" fillId="0" borderId="59" xfId="21" applyFont="1" applyFill="1" applyBorder="1" applyAlignment="1" applyProtection="1">
      <alignment/>
      <protection/>
    </xf>
    <xf numFmtId="0" fontId="14" fillId="0" borderId="50" xfId="29" applyFont="1" applyBorder="1">
      <alignment/>
      <protection/>
    </xf>
    <xf numFmtId="0" fontId="15" fillId="0" borderId="51" xfId="29" applyFont="1" applyBorder="1">
      <alignment/>
      <protection/>
    </xf>
    <xf numFmtId="0" fontId="11" fillId="0" borderId="51" xfId="29" applyFont="1" applyBorder="1">
      <alignment/>
      <protection/>
    </xf>
    <xf numFmtId="0" fontId="9" fillId="0" borderId="51" xfId="29" applyFont="1" applyBorder="1">
      <alignment/>
      <protection/>
    </xf>
    <xf numFmtId="0" fontId="9" fillId="0" borderId="52" xfId="29" applyFont="1" applyBorder="1">
      <alignment/>
      <protection/>
    </xf>
    <xf numFmtId="0" fontId="16" fillId="0" borderId="0" xfId="0" applyFont="1" applyAlignment="1" applyProtection="1">
      <alignment wrapText="1"/>
      <protection locked="0"/>
    </xf>
    <xf numFmtId="0" fontId="22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26" fillId="0" borderId="0" xfId="0" applyFont="1" applyAlignment="1" applyProtection="1">
      <alignment wrapText="1"/>
      <protection locked="0"/>
    </xf>
    <xf numFmtId="0" fontId="16" fillId="0" borderId="20" xfId="0" applyFont="1" applyBorder="1" applyAlignment="1" applyProtection="1">
      <alignment wrapText="1"/>
      <protection locked="0"/>
    </xf>
    <xf numFmtId="0" fontId="16" fillId="0" borderId="21" xfId="0" applyFont="1" applyBorder="1" applyAlignment="1" applyProtection="1">
      <alignment wrapText="1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16" fillId="0" borderId="34" xfId="0" applyFont="1" applyBorder="1" applyAlignment="1" applyProtection="1">
      <alignment wrapText="1"/>
      <protection locked="0"/>
    </xf>
    <xf numFmtId="0" fontId="22" fillId="0" borderId="19" xfId="0" applyFont="1" applyBorder="1"/>
    <xf numFmtId="0" fontId="1" fillId="0" borderId="20" xfId="0" applyFont="1" applyBorder="1"/>
    <xf numFmtId="168" fontId="1" fillId="0" borderId="20" xfId="22" applyFont="1" applyFill="1" applyBorder="1"/>
    <xf numFmtId="169" fontId="1" fillId="0" borderId="21" xfId="0" applyNumberFormat="1" applyFont="1" applyBorder="1"/>
    <xf numFmtId="0" fontId="16" fillId="0" borderId="0" xfId="25" applyFont="1" applyFill="1">
      <alignment/>
      <protection/>
    </xf>
    <xf numFmtId="168" fontId="1" fillId="0" borderId="0" xfId="22" applyFont="1" applyFill="1" applyBorder="1"/>
    <xf numFmtId="169" fontId="1" fillId="0" borderId="23" xfId="0" applyNumberFormat="1" applyFont="1" applyBorder="1"/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horizontal="left" indent="5"/>
    </xf>
    <xf numFmtId="175" fontId="1" fillId="0" borderId="18" xfId="0" applyNumberFormat="1" applyFont="1" applyBorder="1"/>
    <xf numFmtId="0" fontId="32" fillId="0" borderId="0" xfId="0" applyFont="1" applyAlignment="1">
      <alignment vertical="center"/>
    </xf>
    <xf numFmtId="168" fontId="16" fillId="0" borderId="0" xfId="22" applyFont="1" applyFill="1"/>
    <xf numFmtId="0" fontId="1" fillId="0" borderId="32" xfId="23" applyFill="1" applyBorder="1">
      <alignment/>
      <protection/>
    </xf>
    <xf numFmtId="0" fontId="1" fillId="0" borderId="33" xfId="23" applyFill="1" applyBorder="1">
      <alignment/>
      <protection/>
    </xf>
    <xf numFmtId="4" fontId="1" fillId="0" borderId="33" xfId="23" applyNumberFormat="1" applyFill="1" applyBorder="1">
      <alignment/>
      <protection/>
    </xf>
    <xf numFmtId="0" fontId="22" fillId="0" borderId="33" xfId="23" applyFont="1" applyFill="1" applyBorder="1">
      <alignment/>
      <protection/>
    </xf>
    <xf numFmtId="169" fontId="1" fillId="0" borderId="34" xfId="0" applyNumberFormat="1" applyFont="1" applyBorder="1"/>
    <xf numFmtId="10" fontId="23" fillId="0" borderId="18" xfId="15" applyNumberFormat="1" applyFont="1" applyFill="1" applyBorder="1" applyAlignment="1" applyProtection="1">
      <alignment vertical="top"/>
      <protection locked="0"/>
    </xf>
    <xf numFmtId="167" fontId="1" fillId="0" borderId="18" xfId="18" applyNumberFormat="1" applyFont="1" applyFill="1" applyBorder="1" applyAlignment="1">
      <alignment horizontal="right" vertical="center" wrapText="1"/>
    </xf>
    <xf numFmtId="10" fontId="9" fillId="0" borderId="18" xfId="15" applyNumberFormat="1" applyFont="1" applyFill="1" applyBorder="1" applyAlignment="1">
      <alignment horizontal="right" vertical="center"/>
    </xf>
    <xf numFmtId="0" fontId="9" fillId="0" borderId="19" xfId="30" applyFont="1" applyBorder="1">
      <alignment/>
      <protection/>
    </xf>
    <xf numFmtId="0" fontId="9" fillId="0" borderId="20" xfId="30" applyFont="1" applyBorder="1">
      <alignment/>
      <protection/>
    </xf>
    <xf numFmtId="167" fontId="14" fillId="0" borderId="20" xfId="22" applyNumberFormat="1" applyFont="1" applyBorder="1" applyAlignment="1">
      <alignment horizontal="center" vertical="top"/>
    </xf>
    <xf numFmtId="168" fontId="9" fillId="0" borderId="21" xfId="22" applyFont="1" applyBorder="1"/>
    <xf numFmtId="0" fontId="33" fillId="0" borderId="22" xfId="30" applyFont="1" applyBorder="1">
      <alignment/>
      <protection/>
    </xf>
    <xf numFmtId="0" fontId="7" fillId="0" borderId="0" xfId="30" applyFont="1">
      <alignment/>
      <protection/>
    </xf>
    <xf numFmtId="167" fontId="7" fillId="0" borderId="0" xfId="22" applyNumberFormat="1" applyFont="1" applyBorder="1"/>
    <xf numFmtId="0" fontId="34" fillId="0" borderId="22" xfId="30" applyFont="1" applyBorder="1">
      <alignment/>
      <protection/>
    </xf>
    <xf numFmtId="0" fontId="2" fillId="0" borderId="22" xfId="30" applyFont="1" applyBorder="1" applyAlignment="1">
      <alignment horizontal="left" vertical="center" indent="1"/>
      <protection/>
    </xf>
    <xf numFmtId="0" fontId="7" fillId="0" borderId="22" xfId="30" applyFont="1" applyBorder="1">
      <alignment/>
      <protection/>
    </xf>
    <xf numFmtId="0" fontId="34" fillId="0" borderId="32" xfId="30" applyFont="1" applyBorder="1">
      <alignment/>
      <protection/>
    </xf>
    <xf numFmtId="0" fontId="7" fillId="0" borderId="33" xfId="30" applyFont="1" applyBorder="1">
      <alignment/>
      <protection/>
    </xf>
    <xf numFmtId="167" fontId="7" fillId="0" borderId="33" xfId="22" applyNumberFormat="1" applyFont="1" applyBorder="1"/>
    <xf numFmtId="0" fontId="11" fillId="0" borderId="0" xfId="25" applyFont="1">
      <alignment/>
      <protection/>
    </xf>
    <xf numFmtId="0" fontId="14" fillId="0" borderId="50" xfId="31" applyFont="1" applyBorder="1" applyAlignment="1">
      <alignment horizontal="left"/>
      <protection/>
    </xf>
    <xf numFmtId="0" fontId="15" fillId="0" borderId="51" xfId="31" applyFont="1" applyBorder="1">
      <alignment/>
      <protection/>
    </xf>
    <xf numFmtId="0" fontId="9" fillId="0" borderId="51" xfId="31" applyFont="1" applyBorder="1">
      <alignment/>
      <protection/>
    </xf>
    <xf numFmtId="0" fontId="9" fillId="0" borderId="52" xfId="31" applyFont="1" applyBorder="1">
      <alignment/>
      <protection/>
    </xf>
    <xf numFmtId="0" fontId="26" fillId="0" borderId="0" xfId="25" applyFont="1" applyFill="1" applyAlignment="1" applyProtection="1">
      <alignment wrapText="1"/>
      <protection locked="0"/>
    </xf>
    <xf numFmtId="0" fontId="16" fillId="0" borderId="0" xfId="25" applyFont="1" applyFill="1" applyAlignment="1" applyProtection="1">
      <alignment wrapText="1"/>
      <protection locked="0"/>
    </xf>
    <xf numFmtId="0" fontId="22" fillId="0" borderId="0" xfId="25" applyFont="1" applyFill="1" applyAlignment="1">
      <alignment horizontal="left" vertical="top" wrapText="1"/>
      <protection/>
    </xf>
    <xf numFmtId="0" fontId="1" fillId="0" borderId="7" xfId="25" applyFont="1" applyFill="1" applyBorder="1" applyAlignment="1">
      <alignment horizontal="right" vertical="top" wrapText="1"/>
      <protection/>
    </xf>
    <xf numFmtId="0" fontId="1" fillId="0" borderId="8" xfId="25" applyFont="1" applyFill="1" applyBorder="1" applyAlignment="1">
      <alignment horizontal="right" vertical="top" wrapText="1"/>
      <protection/>
    </xf>
    <xf numFmtId="0" fontId="1" fillId="0" borderId="7" xfId="25" applyFont="1" applyFill="1" applyBorder="1" applyAlignment="1">
      <alignment horizontal="left" vertical="top" wrapText="1"/>
      <protection/>
    </xf>
    <xf numFmtId="168" fontId="14" fillId="0" borderId="60" xfId="22" applyFont="1" applyBorder="1" applyAlignment="1">
      <alignment vertical="center" wrapText="1"/>
    </xf>
    <xf numFmtId="0" fontId="11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vertical="top" wrapText="1"/>
    </xf>
    <xf numFmtId="0" fontId="16" fillId="0" borderId="20" xfId="25" applyFont="1" applyFill="1" applyBorder="1" applyAlignment="1" applyProtection="1">
      <alignment wrapText="1"/>
      <protection locked="0"/>
    </xf>
    <xf numFmtId="0" fontId="16" fillId="0" borderId="21" xfId="25" applyFont="1" applyFill="1" applyBorder="1" applyAlignment="1" applyProtection="1">
      <alignment wrapText="1"/>
      <protection locked="0"/>
    </xf>
    <xf numFmtId="0" fontId="16" fillId="0" borderId="33" xfId="25" applyFont="1" applyFill="1" applyBorder="1" applyAlignment="1" applyProtection="1">
      <alignment wrapText="1"/>
      <protection locked="0"/>
    </xf>
    <xf numFmtId="0" fontId="16" fillId="0" borderId="34" xfId="25" applyFont="1" applyFill="1" applyBorder="1" applyAlignment="1" applyProtection="1">
      <alignment wrapText="1"/>
      <protection locked="0"/>
    </xf>
    <xf numFmtId="0" fontId="20" fillId="0" borderId="31" xfId="20" applyFont="1" applyFill="1" applyBorder="1" applyAlignment="1">
      <alignment vertical="top" wrapText="1"/>
      <protection/>
    </xf>
    <xf numFmtId="0" fontId="20" fillId="0" borderId="18" xfId="20" applyFont="1" applyFill="1" applyBorder="1" applyAlignment="1">
      <alignment vertical="top" wrapText="1"/>
      <protection/>
    </xf>
    <xf numFmtId="176" fontId="16" fillId="0" borderId="18" xfId="20" applyNumberFormat="1" applyFont="1" applyFill="1" applyBorder="1">
      <alignment/>
      <protection/>
    </xf>
    <xf numFmtId="1" fontId="35" fillId="0" borderId="18" xfId="0" applyNumberFormat="1" applyFont="1" applyBorder="1" applyAlignment="1" applyProtection="1">
      <alignment vertical="top"/>
      <protection locked="0"/>
    </xf>
    <xf numFmtId="0" fontId="36" fillId="0" borderId="0" xfId="0" applyFont="1"/>
    <xf numFmtId="10" fontId="1" fillId="0" borderId="0" xfId="15" applyNumberFormat="1" applyFont="1" applyFill="1"/>
    <xf numFmtId="0" fontId="20" fillId="0" borderId="18" xfId="0" applyFont="1" applyBorder="1" applyAlignment="1">
      <alignment wrapText="1"/>
    </xf>
    <xf numFmtId="10" fontId="11" fillId="0" borderId="18" xfId="15" applyNumberFormat="1" applyFont="1" applyFill="1" applyBorder="1"/>
    <xf numFmtId="0" fontId="9" fillId="0" borderId="19" xfId="32" applyFont="1" applyBorder="1">
      <alignment/>
      <protection/>
    </xf>
    <xf numFmtId="0" fontId="9" fillId="0" borderId="20" xfId="32" applyFont="1" applyBorder="1">
      <alignment/>
      <protection/>
    </xf>
    <xf numFmtId="0" fontId="14" fillId="0" borderId="20" xfId="32" applyFont="1" applyBorder="1">
      <alignment/>
      <protection/>
    </xf>
    <xf numFmtId="0" fontId="33" fillId="0" borderId="22" xfId="32" applyFont="1" applyBorder="1">
      <alignment/>
      <protection/>
    </xf>
    <xf numFmtId="0" fontId="11" fillId="0" borderId="0" xfId="32" applyFont="1">
      <alignment/>
      <protection/>
    </xf>
    <xf numFmtId="0" fontId="34" fillId="0" borderId="22" xfId="32" applyFont="1" applyBorder="1">
      <alignment/>
      <protection/>
    </xf>
    <xf numFmtId="0" fontId="2" fillId="0" borderId="22" xfId="32" applyFont="1" applyBorder="1" applyAlignment="1">
      <alignment horizontal="left" vertical="center" indent="1"/>
      <protection/>
    </xf>
    <xf numFmtId="0" fontId="9" fillId="0" borderId="22" xfId="32" applyFont="1" applyBorder="1">
      <alignment/>
      <protection/>
    </xf>
    <xf numFmtId="0" fontId="9" fillId="0" borderId="32" xfId="32" applyFont="1" applyBorder="1">
      <alignment/>
      <protection/>
    </xf>
    <xf numFmtId="0" fontId="9" fillId="0" borderId="33" xfId="32" applyFont="1" applyBorder="1">
      <alignment/>
      <protection/>
    </xf>
    <xf numFmtId="0" fontId="11" fillId="3" borderId="0" xfId="25" applyFont="1" applyFill="1">
      <alignment/>
      <protection/>
    </xf>
    <xf numFmtId="0" fontId="14" fillId="0" borderId="50" xfId="33" applyFont="1" applyBorder="1">
      <alignment/>
      <protection/>
    </xf>
    <xf numFmtId="0" fontId="15" fillId="0" borderId="51" xfId="33" applyFont="1" applyBorder="1">
      <alignment/>
      <protection/>
    </xf>
    <xf numFmtId="0" fontId="9" fillId="0" borderId="51" xfId="33" applyFont="1" applyBorder="1">
      <alignment/>
      <protection/>
    </xf>
    <xf numFmtId="0" fontId="9" fillId="0" borderId="52" xfId="33" applyFont="1" applyBorder="1">
      <alignment/>
      <protection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>
      <alignment/>
      <protection/>
    </xf>
    <xf numFmtId="0" fontId="6" fillId="0" borderId="0" xfId="25" applyFont="1" applyFill="1" applyAlignment="1">
      <alignment vertical="top"/>
      <protection/>
    </xf>
    <xf numFmtId="0" fontId="6" fillId="0" borderId="0" xfId="25" applyFont="1" applyFill="1" applyAlignment="1">
      <alignment vertical="top" wrapText="1"/>
      <protection/>
    </xf>
    <xf numFmtId="173" fontId="6" fillId="0" borderId="49" xfId="25" applyNumberFormat="1" applyFont="1" applyFill="1" applyBorder="1" applyAlignment="1">
      <alignment horizontal="center" vertical="top"/>
      <protection/>
    </xf>
    <xf numFmtId="15" fontId="6" fillId="0" borderId="31" xfId="0" applyNumberFormat="1" applyFont="1" applyBorder="1" applyAlignment="1">
      <alignment horizontal="center" vertical="top"/>
    </xf>
    <xf numFmtId="173" fontId="6" fillId="0" borderId="22" xfId="0" applyNumberFormat="1" applyFont="1" applyBorder="1" applyAlignment="1">
      <alignment horizontal="center" vertical="top"/>
    </xf>
    <xf numFmtId="0" fontId="6" fillId="0" borderId="0" xfId="20" applyFont="1" applyFill="1" applyAlignment="1">
      <alignment horizontal="center"/>
      <protection/>
    </xf>
    <xf numFmtId="173" fontId="6" fillId="0" borderId="49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Alignment="1">
      <alignment vertical="top" wrapText="1"/>
      <protection/>
    </xf>
    <xf numFmtId="167" fontId="14" fillId="0" borderId="20" xfId="22" applyNumberFormat="1" applyFont="1" applyBorder="1" applyAlignment="1">
      <alignment horizontal="center"/>
    </xf>
    <xf numFmtId="167" fontId="14" fillId="0" borderId="21" xfId="22" applyNumberFormat="1" applyFont="1" applyBorder="1" applyAlignment="1">
      <alignment horizontal="center"/>
    </xf>
    <xf numFmtId="0" fontId="25" fillId="0" borderId="22" xfId="26" applyFont="1" applyBorder="1" applyAlignment="1">
      <alignment horizontal="left" vertical="top" wrapText="1"/>
      <protection/>
    </xf>
    <xf numFmtId="0" fontId="25" fillId="0" borderId="0" xfId="26" applyFont="1" applyAlignment="1">
      <alignment horizontal="left" vertical="top" wrapText="1"/>
      <protection/>
    </xf>
    <xf numFmtId="0" fontId="1" fillId="0" borderId="18" xfId="0" applyFont="1" applyBorder="1" applyAlignment="1">
      <alignment wrapText="1"/>
    </xf>
    <xf numFmtId="0" fontId="22" fillId="0" borderId="61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62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16" fillId="0" borderId="3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63" xfId="0" applyFont="1" applyBorder="1" applyAlignment="1">
      <alignment horizontal="left" wrapText="1"/>
    </xf>
    <xf numFmtId="0" fontId="16" fillId="0" borderId="61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left"/>
    </xf>
    <xf numFmtId="0" fontId="16" fillId="0" borderId="62" xfId="0" applyFont="1" applyBorder="1" applyAlignment="1">
      <alignment horizontal="left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3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8" fontId="16" fillId="0" borderId="64" xfId="22" applyFont="1" applyFill="1" applyBorder="1" applyAlignment="1">
      <alignment horizontal="center" vertical="center"/>
    </xf>
    <xf numFmtId="168" fontId="16" fillId="0" borderId="65" xfId="22" applyFont="1" applyFill="1" applyBorder="1" applyAlignment="1">
      <alignment horizontal="center" vertical="center"/>
    </xf>
    <xf numFmtId="168" fontId="16" fillId="0" borderId="66" xfId="22" applyFont="1" applyFill="1" applyBorder="1" applyAlignment="1">
      <alignment horizontal="center" vertical="center"/>
    </xf>
    <xf numFmtId="168" fontId="16" fillId="0" borderId="67" xfId="22" applyFont="1" applyFill="1" applyBorder="1" applyAlignment="1">
      <alignment horizontal="center" vertical="center"/>
    </xf>
    <xf numFmtId="168" fontId="16" fillId="0" borderId="68" xfId="22" applyFont="1" applyFill="1" applyBorder="1" applyAlignment="1">
      <alignment horizontal="center" vertical="center"/>
    </xf>
    <xf numFmtId="180" fontId="28" fillId="0" borderId="54" xfId="21" applyNumberFormat="1" applyFont="1" applyFill="1" applyBorder="1" applyAlignment="1" applyProtection="1">
      <alignment horizontal="center"/>
      <protection/>
    </xf>
    <xf numFmtId="180" fontId="28" fillId="0" borderId="69" xfId="21" applyNumberFormat="1" applyFont="1" applyFill="1" applyBorder="1" applyAlignment="1" applyProtection="1">
      <alignment horizontal="center"/>
      <protection/>
    </xf>
    <xf numFmtId="0" fontId="5" fillId="0" borderId="32" xfId="20" applyFont="1" applyFill="1" applyBorder="1" applyAlignment="1">
      <alignment horizontal="left" vertical="top" wrapText="1"/>
      <protection/>
    </xf>
    <xf numFmtId="0" fontId="5" fillId="0" borderId="33" xfId="20" applyFont="1" applyFill="1" applyBorder="1" applyAlignment="1">
      <alignment horizontal="left" vertical="top" wrapText="1"/>
      <protection/>
    </xf>
    <xf numFmtId="0" fontId="6" fillId="0" borderId="31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15" fontId="6" fillId="0" borderId="49" xfId="20" applyNumberFormat="1" applyFont="1" applyFill="1" applyBorder="1" applyAlignment="1">
      <alignment horizontal="left" vertical="top" wrapText="1"/>
      <protection/>
    </xf>
    <xf numFmtId="15" fontId="6" fillId="0" borderId="36" xfId="20" applyNumberFormat="1" applyFont="1" applyFill="1" applyBorder="1" applyAlignment="1">
      <alignment horizontal="left" vertical="top" wrapText="1"/>
      <protection/>
    </xf>
    <xf numFmtId="0" fontId="5" fillId="0" borderId="0" xfId="20" applyFont="1" applyFill="1" applyAlignment="1">
      <alignment horizontal="left" vertical="top" wrapText="1"/>
      <protection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4" fillId="0" borderId="20" xfId="32" applyFont="1" applyBorder="1" applyAlignment="1">
      <alignment horizontal="center"/>
      <protection/>
    </xf>
    <xf numFmtId="0" fontId="14" fillId="0" borderId="21" xfId="32" applyFont="1" applyBorder="1" applyAlignment="1">
      <alignment horizontal="center"/>
      <protection/>
    </xf>
    <xf numFmtId="168" fontId="6" fillId="0" borderId="35" xfId="22" applyFont="1" applyFill="1" applyBorder="1" applyAlignment="1">
      <alignment vertical="center"/>
    </xf>
    <xf numFmtId="168" fontId="6" fillId="0" borderId="70" xfId="22" applyFont="1" applyFill="1" applyBorder="1" applyAlignment="1">
      <alignment vertical="center"/>
    </xf>
    <xf numFmtId="0" fontId="5" fillId="0" borderId="0" xfId="25" applyFont="1" applyFill="1" applyAlignment="1">
      <alignment horizontal="left" vertical="top" wrapText="1"/>
      <protection/>
    </xf>
    <xf numFmtId="0" fontId="6" fillId="0" borderId="37" xfId="20" applyFont="1" applyFill="1" applyBorder="1" applyAlignment="1">
      <alignment horizontal="left"/>
      <protection/>
    </xf>
    <xf numFmtId="0" fontId="6" fillId="0" borderId="38" xfId="20" applyFont="1" applyFill="1" applyBorder="1" applyAlignment="1">
      <alignment horizontal="left"/>
      <protection/>
    </xf>
    <xf numFmtId="0" fontId="6" fillId="0" borderId="62" xfId="20" applyFont="1" applyFill="1" applyBorder="1" applyAlignment="1">
      <alignment horizontal="left"/>
      <protection/>
    </xf>
    <xf numFmtId="0" fontId="5" fillId="0" borderId="32" xfId="25" applyFont="1" applyFill="1" applyBorder="1" applyAlignment="1">
      <alignment horizontal="left" vertical="top" wrapText="1"/>
      <protection/>
    </xf>
    <xf numFmtId="0" fontId="5" fillId="0" borderId="33" xfId="25" applyFont="1" applyFill="1" applyBorder="1" applyAlignment="1">
      <alignment horizontal="left" vertical="top" wrapText="1"/>
      <protection/>
    </xf>
    <xf numFmtId="0" fontId="6" fillId="0" borderId="30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15" fontId="6" fillId="0" borderId="22" xfId="20" applyNumberFormat="1" applyFont="1" applyFill="1" applyBorder="1" applyAlignment="1">
      <alignment horizontal="left" vertical="top" wrapText="1"/>
      <protection/>
    </xf>
    <xf numFmtId="15" fontId="6" fillId="0" borderId="0" xfId="20" applyNumberFormat="1" applyFont="1" applyFill="1" applyAlignment="1">
      <alignment horizontal="left" vertical="top" wrapText="1"/>
      <protection/>
    </xf>
    <xf numFmtId="15" fontId="6" fillId="0" borderId="23" xfId="20" applyNumberFormat="1" applyFont="1" applyFill="1" applyBorder="1" applyAlignment="1">
      <alignment horizontal="left" vertical="top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Normal 2 2" xfId="23"/>
    <cellStyle name="Percent 2" xfId="24"/>
    <cellStyle name="Normal 3" xfId="25"/>
    <cellStyle name="Normal 5" xfId="26"/>
    <cellStyle name="Normal 6" xfId="27"/>
    <cellStyle name="Normal 7" xfId="28"/>
    <cellStyle name="Normal 8" xfId="29"/>
    <cellStyle name="Normal 9" xfId="30"/>
    <cellStyle name="Normal 10" xfId="31"/>
    <cellStyle name="Normal 11" xfId="32"/>
    <cellStyle name="Normal 1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258</xdr:row>
      <xdr:rowOff>9525</xdr:rowOff>
    </xdr:from>
    <xdr:to>
      <xdr:col>5</xdr:col>
      <xdr:colOff>1209675</xdr:colOff>
      <xdr:row>266</xdr:row>
      <xdr:rowOff>180975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43725" y="48101250"/>
          <a:ext cx="19621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270</xdr:row>
      <xdr:rowOff>47625</xdr:rowOff>
    </xdr:from>
    <xdr:to>
      <xdr:col>1</xdr:col>
      <xdr:colOff>2962275</xdr:colOff>
      <xdr:row>278</xdr:row>
      <xdr:rowOff>161925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4850" y="50349150"/>
          <a:ext cx="24765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165</xdr:row>
      <xdr:rowOff>57150</xdr:rowOff>
    </xdr:from>
    <xdr:to>
      <xdr:col>5</xdr:col>
      <xdr:colOff>1038225</xdr:colOff>
      <xdr:row>171</xdr:row>
      <xdr:rowOff>304800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33327975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175</xdr:row>
      <xdr:rowOff>19050</xdr:rowOff>
    </xdr:from>
    <xdr:to>
      <xdr:col>1</xdr:col>
      <xdr:colOff>2333625</xdr:colOff>
      <xdr:row>183</xdr:row>
      <xdr:rowOff>95250</xdr:rowOff>
    </xdr:to>
    <xdr:pic>
      <xdr:nvPicPr>
        <xdr:cNvPr id="3" name="Picture 4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5290125"/>
          <a:ext cx="20383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136</xdr:row>
      <xdr:rowOff>152400</xdr:rowOff>
    </xdr:from>
    <xdr:to>
      <xdr:col>5</xdr:col>
      <xdr:colOff>685800</xdr:colOff>
      <xdr:row>142</xdr:row>
      <xdr:rowOff>123825</xdr:rowOff>
    </xdr:to>
    <xdr:pic>
      <xdr:nvPicPr>
        <xdr:cNvPr id="2" name="Picture 1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5025" y="26403300"/>
          <a:ext cx="20002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146</xdr:row>
      <xdr:rowOff>38100</xdr:rowOff>
    </xdr:from>
    <xdr:to>
      <xdr:col>1</xdr:col>
      <xdr:colOff>2914650</xdr:colOff>
      <xdr:row>154</xdr:row>
      <xdr:rowOff>152400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8136850"/>
          <a:ext cx="27241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266</xdr:row>
      <xdr:rowOff>28575</xdr:rowOff>
    </xdr:from>
    <xdr:to>
      <xdr:col>5</xdr:col>
      <xdr:colOff>895350</xdr:colOff>
      <xdr:row>275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91275" y="48834675"/>
          <a:ext cx="19526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278</xdr:row>
      <xdr:rowOff>57150</xdr:rowOff>
    </xdr:from>
    <xdr:to>
      <xdr:col>1</xdr:col>
      <xdr:colOff>2543175</xdr:colOff>
      <xdr:row>286</xdr:row>
      <xdr:rowOff>104775</xdr:rowOff>
    </xdr:to>
    <xdr:pic>
      <xdr:nvPicPr>
        <xdr:cNvPr id="3" name="Picture 9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51073050"/>
          <a:ext cx="23526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tabSelected="1" workbookViewId="0" topLeftCell="A1">
      <selection activeCell="B6" sqref="B6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37.421875" style="0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65" t="s">
        <v>732</v>
      </c>
      <c r="C2" s="2" t="s">
        <v>3</v>
      </c>
    </row>
    <row r="3" spans="1:3" ht="12.95" customHeight="1">
      <c r="A3" s="2">
        <v>2</v>
      </c>
      <c r="B3" s="265" t="s">
        <v>733</v>
      </c>
      <c r="C3" s="2" t="s">
        <v>4</v>
      </c>
    </row>
    <row r="4" spans="1:3" ht="12.95" customHeight="1">
      <c r="A4" s="2">
        <v>3</v>
      </c>
      <c r="B4" s="265" t="s">
        <v>734</v>
      </c>
      <c r="C4" s="2" t="s">
        <v>5</v>
      </c>
    </row>
    <row r="5" spans="1:3" ht="12.95" customHeight="1">
      <c r="A5" s="2">
        <v>4</v>
      </c>
      <c r="B5" s="265" t="s">
        <v>735</v>
      </c>
      <c r="C5" s="2" t="s">
        <v>6</v>
      </c>
    </row>
  </sheetData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9"/>
  <sheetViews>
    <sheetView workbookViewId="0" topLeftCell="A200">
      <selection activeCell="B3" sqref="B3"/>
    </sheetView>
  </sheetViews>
  <sheetFormatPr defaultColWidth="9.140625" defaultRowHeight="15"/>
  <cols>
    <col min="1" max="1" width="3.28125" style="306" customWidth="1"/>
    <col min="2" max="2" width="56.140625" style="306" customWidth="1"/>
    <col min="3" max="3" width="16.7109375" style="306" customWidth="1"/>
    <col min="4" max="4" width="20.7109375" style="306" customWidth="1"/>
    <col min="5" max="5" width="18.57421875" style="306" bestFit="1" customWidth="1"/>
    <col min="6" max="6" width="19.00390625" style="306" customWidth="1"/>
    <col min="7" max="7" width="12.57421875" style="306" bestFit="1" customWidth="1"/>
    <col min="8" max="8" width="13.8515625" style="306" customWidth="1"/>
    <col min="9" max="9" width="12.421875" style="306" customWidth="1"/>
    <col min="10" max="16384" width="9.140625" style="306" customWidth="1"/>
  </cols>
  <sheetData>
    <row r="1" spans="1:9" ht="15.95" customHeight="1">
      <c r="A1" s="305"/>
      <c r="B1" s="612" t="s">
        <v>736</v>
      </c>
      <c r="C1" s="612"/>
      <c r="D1" s="612"/>
      <c r="E1" s="612"/>
      <c r="F1" s="612"/>
      <c r="G1" s="612"/>
      <c r="H1" s="305"/>
      <c r="I1" s="305"/>
    </row>
    <row r="2" spans="1:9" ht="12.95" customHeight="1">
      <c r="A2" s="305"/>
      <c r="B2" s="3"/>
      <c r="C2" s="305"/>
      <c r="D2" s="305"/>
      <c r="E2" s="305"/>
      <c r="F2" s="305"/>
      <c r="G2" s="305"/>
      <c r="H2" s="305"/>
      <c r="I2" s="305"/>
    </row>
    <row r="3" spans="1:9" ht="12.95" customHeight="1" thickBot="1">
      <c r="A3" s="4" t="s">
        <v>7</v>
      </c>
      <c r="B3" s="307" t="s">
        <v>8</v>
      </c>
      <c r="C3" s="305"/>
      <c r="D3" s="305"/>
      <c r="E3" s="305"/>
      <c r="F3" s="305"/>
      <c r="G3" s="305"/>
      <c r="H3" s="305"/>
      <c r="I3" s="305"/>
    </row>
    <row r="4" spans="1:9" ht="30.75" customHeight="1">
      <c r="A4" s="305"/>
      <c r="B4" s="5" t="s">
        <v>9</v>
      </c>
      <c r="C4" s="6" t="s">
        <v>10</v>
      </c>
      <c r="D4" s="7" t="s">
        <v>764</v>
      </c>
      <c r="E4" s="7" t="s">
        <v>12</v>
      </c>
      <c r="F4" s="7" t="s">
        <v>13</v>
      </c>
      <c r="G4" s="7" t="s">
        <v>14</v>
      </c>
      <c r="H4" s="7" t="s">
        <v>15</v>
      </c>
      <c r="I4" s="8" t="s">
        <v>16</v>
      </c>
    </row>
    <row r="5" spans="1:9" ht="12.95" customHeight="1">
      <c r="A5" s="305"/>
      <c r="B5" s="9" t="s">
        <v>17</v>
      </c>
      <c r="C5" s="10"/>
      <c r="D5" s="10"/>
      <c r="E5" s="10"/>
      <c r="F5" s="10"/>
      <c r="G5" s="10"/>
      <c r="H5" s="308"/>
      <c r="I5" s="309"/>
    </row>
    <row r="6" spans="1:9" ht="12.95" customHeight="1">
      <c r="A6" s="305"/>
      <c r="B6" s="9" t="s">
        <v>18</v>
      </c>
      <c r="C6" s="10"/>
      <c r="D6" s="10"/>
      <c r="E6" s="10"/>
      <c r="F6" s="305"/>
      <c r="G6" s="308"/>
      <c r="H6" s="308"/>
      <c r="I6" s="309"/>
    </row>
    <row r="7" spans="1:9" ht="12.95" customHeight="1">
      <c r="A7" s="11" t="s">
        <v>19</v>
      </c>
      <c r="B7" s="12" t="s">
        <v>20</v>
      </c>
      <c r="C7" s="10" t="s">
        <v>21</v>
      </c>
      <c r="D7" s="10" t="s">
        <v>22</v>
      </c>
      <c r="E7" s="13">
        <v>8962504</v>
      </c>
      <c r="F7" s="14">
        <v>233872.06</v>
      </c>
      <c r="G7" s="15">
        <v>0.0781</v>
      </c>
      <c r="H7" s="16"/>
      <c r="I7" s="17"/>
    </row>
    <row r="8" spans="1:9" ht="12.95" customHeight="1">
      <c r="A8" s="11" t="s">
        <v>23</v>
      </c>
      <c r="B8" s="12" t="s">
        <v>24</v>
      </c>
      <c r="C8" s="10" t="s">
        <v>25</v>
      </c>
      <c r="D8" s="10" t="s">
        <v>26</v>
      </c>
      <c r="E8" s="13">
        <v>60698959</v>
      </c>
      <c r="F8" s="14">
        <v>228652.98</v>
      </c>
      <c r="G8" s="15">
        <v>0.0763</v>
      </c>
      <c r="H8" s="16"/>
      <c r="I8" s="17"/>
    </row>
    <row r="9" spans="1:9" ht="12.95" customHeight="1">
      <c r="A9" s="11" t="s">
        <v>27</v>
      </c>
      <c r="B9" s="12" t="s">
        <v>28</v>
      </c>
      <c r="C9" s="10" t="s">
        <v>29</v>
      </c>
      <c r="D9" s="10" t="s">
        <v>22</v>
      </c>
      <c r="E9" s="13">
        <v>3608668</v>
      </c>
      <c r="F9" s="14">
        <v>225691.51</v>
      </c>
      <c r="G9" s="15">
        <v>0.0753</v>
      </c>
      <c r="H9" s="16"/>
      <c r="I9" s="17"/>
    </row>
    <row r="10" spans="1:9" ht="12.95" customHeight="1">
      <c r="A10" s="11" t="s">
        <v>30</v>
      </c>
      <c r="B10" s="12" t="s">
        <v>31</v>
      </c>
      <c r="C10" s="10" t="s">
        <v>32</v>
      </c>
      <c r="D10" s="10" t="s">
        <v>33</v>
      </c>
      <c r="E10" s="13">
        <v>19505898</v>
      </c>
      <c r="F10" s="14">
        <v>166746.17</v>
      </c>
      <c r="G10" s="15">
        <v>0.0557</v>
      </c>
      <c r="H10" s="16"/>
      <c r="I10" s="17"/>
    </row>
    <row r="11" spans="1:9" ht="12.95" customHeight="1">
      <c r="A11" s="11" t="s">
        <v>34</v>
      </c>
      <c r="B11" s="12" t="s">
        <v>35</v>
      </c>
      <c r="C11" s="10" t="s">
        <v>36</v>
      </c>
      <c r="D11" s="10" t="s">
        <v>37</v>
      </c>
      <c r="E11" s="13">
        <v>14849083</v>
      </c>
      <c r="F11" s="14">
        <v>160013.72</v>
      </c>
      <c r="G11" s="15">
        <v>0.0534</v>
      </c>
      <c r="H11" s="16"/>
      <c r="I11" s="17"/>
    </row>
    <row r="12" spans="1:9" ht="12.95" customHeight="1">
      <c r="A12" s="11" t="s">
        <v>38</v>
      </c>
      <c r="B12" s="12" t="s">
        <v>39</v>
      </c>
      <c r="C12" s="10" t="s">
        <v>40</v>
      </c>
      <c r="D12" s="10" t="s">
        <v>33</v>
      </c>
      <c r="E12" s="13">
        <v>17964011</v>
      </c>
      <c r="F12" s="14">
        <v>151634.22</v>
      </c>
      <c r="G12" s="15">
        <v>0.0506</v>
      </c>
      <c r="H12" s="16"/>
      <c r="I12" s="17"/>
    </row>
    <row r="13" spans="1:9" ht="12.95" customHeight="1">
      <c r="A13" s="11" t="s">
        <v>41</v>
      </c>
      <c r="B13" s="12" t="s">
        <v>42</v>
      </c>
      <c r="C13" s="10" t="s">
        <v>43</v>
      </c>
      <c r="D13" s="10" t="s">
        <v>44</v>
      </c>
      <c r="E13" s="13">
        <v>68459428</v>
      </c>
      <c r="F13" s="14">
        <v>147461.61</v>
      </c>
      <c r="G13" s="15">
        <v>0.0492</v>
      </c>
      <c r="H13" s="16"/>
      <c r="I13" s="17"/>
    </row>
    <row r="14" spans="1:9" ht="12.95" customHeight="1">
      <c r="A14" s="11" t="s">
        <v>45</v>
      </c>
      <c r="B14" s="12" t="s">
        <v>46</v>
      </c>
      <c r="C14" s="10" t="s">
        <v>47</v>
      </c>
      <c r="D14" s="10" t="s">
        <v>48</v>
      </c>
      <c r="E14" s="13">
        <v>63775637</v>
      </c>
      <c r="F14" s="14">
        <v>141741.35</v>
      </c>
      <c r="G14" s="15">
        <v>0.0473</v>
      </c>
      <c r="H14" s="16"/>
      <c r="I14" s="17"/>
    </row>
    <row r="15" spans="1:9" ht="12.95" customHeight="1">
      <c r="A15" s="11" t="s">
        <v>49</v>
      </c>
      <c r="B15" s="12" t="s">
        <v>50</v>
      </c>
      <c r="C15" s="10" t="s">
        <v>51</v>
      </c>
      <c r="D15" s="10" t="s">
        <v>52</v>
      </c>
      <c r="E15" s="13">
        <v>4186832</v>
      </c>
      <c r="F15" s="14">
        <v>101283.65</v>
      </c>
      <c r="G15" s="15">
        <v>0.0338</v>
      </c>
      <c r="H15" s="16"/>
      <c r="I15" s="17"/>
    </row>
    <row r="16" spans="1:9" ht="12.95" customHeight="1">
      <c r="A16" s="11" t="s">
        <v>53</v>
      </c>
      <c r="B16" s="12" t="s">
        <v>54</v>
      </c>
      <c r="C16" s="10" t="s">
        <v>55</v>
      </c>
      <c r="D16" s="10" t="s">
        <v>56</v>
      </c>
      <c r="E16" s="13">
        <v>44206584</v>
      </c>
      <c r="F16" s="14">
        <v>63900.62</v>
      </c>
      <c r="G16" s="15">
        <v>0.0213</v>
      </c>
      <c r="H16" s="16"/>
      <c r="I16" s="17"/>
    </row>
    <row r="17" spans="1:9" ht="12.95" customHeight="1">
      <c r="A17" s="11" t="s">
        <v>57</v>
      </c>
      <c r="B17" s="12" t="s">
        <v>58</v>
      </c>
      <c r="C17" s="10" t="s">
        <v>59</v>
      </c>
      <c r="D17" s="10" t="s">
        <v>56</v>
      </c>
      <c r="E17" s="13">
        <v>4799727</v>
      </c>
      <c r="F17" s="14">
        <v>47488.5</v>
      </c>
      <c r="G17" s="15">
        <v>0.0159</v>
      </c>
      <c r="H17" s="16"/>
      <c r="I17" s="17"/>
    </row>
    <row r="18" spans="1:9" ht="12.95" customHeight="1">
      <c r="A18" s="11" t="s">
        <v>60</v>
      </c>
      <c r="B18" s="12" t="s">
        <v>61</v>
      </c>
      <c r="C18" s="10" t="s">
        <v>62</v>
      </c>
      <c r="D18" s="10" t="s">
        <v>56</v>
      </c>
      <c r="E18" s="13">
        <v>7618643</v>
      </c>
      <c r="F18" s="14">
        <v>45719.48</v>
      </c>
      <c r="G18" s="15">
        <v>0.0153</v>
      </c>
      <c r="H18" s="16"/>
      <c r="I18" s="17"/>
    </row>
    <row r="19" spans="1:9" ht="12.95" customHeight="1">
      <c r="A19" s="11" t="s">
        <v>63</v>
      </c>
      <c r="B19" s="12" t="s">
        <v>64</v>
      </c>
      <c r="C19" s="10" t="s">
        <v>65</v>
      </c>
      <c r="D19" s="10" t="s">
        <v>56</v>
      </c>
      <c r="E19" s="13">
        <v>2492885</v>
      </c>
      <c r="F19" s="14">
        <v>34966.45</v>
      </c>
      <c r="G19" s="15">
        <v>0.0117</v>
      </c>
      <c r="H19" s="16"/>
      <c r="I19" s="17"/>
    </row>
    <row r="20" spans="1:9" ht="12.95" customHeight="1">
      <c r="A20" s="11" t="s">
        <v>66</v>
      </c>
      <c r="B20" s="12" t="s">
        <v>67</v>
      </c>
      <c r="C20" s="10" t="s">
        <v>68</v>
      </c>
      <c r="D20" s="10" t="s">
        <v>69</v>
      </c>
      <c r="E20" s="13">
        <v>7204805</v>
      </c>
      <c r="F20" s="14">
        <v>33559.98</v>
      </c>
      <c r="G20" s="15">
        <v>0.0112</v>
      </c>
      <c r="H20" s="16"/>
      <c r="I20" s="17"/>
    </row>
    <row r="21" spans="1:9" ht="12.95" customHeight="1">
      <c r="A21" s="11" t="s">
        <v>73</v>
      </c>
      <c r="B21" s="12" t="s">
        <v>74</v>
      </c>
      <c r="C21" s="10" t="s">
        <v>75</v>
      </c>
      <c r="D21" s="10" t="s">
        <v>69</v>
      </c>
      <c r="E21" s="13">
        <v>3154852</v>
      </c>
      <c r="F21" s="14">
        <v>30179.31</v>
      </c>
      <c r="G21" s="15">
        <v>0.0101</v>
      </c>
      <c r="H21" s="16"/>
      <c r="I21" s="17"/>
    </row>
    <row r="22" spans="1:9" ht="12.95" customHeight="1">
      <c r="A22" s="11" t="s">
        <v>76</v>
      </c>
      <c r="B22" s="12" t="s">
        <v>77</v>
      </c>
      <c r="C22" s="10" t="s">
        <v>78</v>
      </c>
      <c r="D22" s="10" t="s">
        <v>79</v>
      </c>
      <c r="E22" s="13">
        <v>27087811</v>
      </c>
      <c r="F22" s="14">
        <v>30094.56</v>
      </c>
      <c r="G22" s="15">
        <v>0.01</v>
      </c>
      <c r="H22" s="16"/>
      <c r="I22" s="17"/>
    </row>
    <row r="23" spans="1:9" ht="12.95" customHeight="1">
      <c r="A23" s="11" t="s">
        <v>82</v>
      </c>
      <c r="B23" s="12" t="s">
        <v>83</v>
      </c>
      <c r="C23" s="10" t="s">
        <v>84</v>
      </c>
      <c r="D23" s="10" t="s">
        <v>69</v>
      </c>
      <c r="E23" s="13">
        <v>665343</v>
      </c>
      <c r="F23" s="14">
        <v>28720.2</v>
      </c>
      <c r="G23" s="15">
        <v>0.0096</v>
      </c>
      <c r="H23" s="16"/>
      <c r="I23" s="17"/>
    </row>
    <row r="24" spans="1:9" ht="12.95" customHeight="1">
      <c r="A24" s="11" t="s">
        <v>85</v>
      </c>
      <c r="B24" s="12" t="s">
        <v>86</v>
      </c>
      <c r="C24" s="10" t="s">
        <v>87</v>
      </c>
      <c r="D24" s="10" t="s">
        <v>88</v>
      </c>
      <c r="E24" s="13">
        <v>1226855</v>
      </c>
      <c r="F24" s="14">
        <v>24713.15</v>
      </c>
      <c r="G24" s="15">
        <v>0.0083</v>
      </c>
      <c r="H24" s="16"/>
      <c r="I24" s="17"/>
    </row>
    <row r="25" spans="1:9" ht="12.95" customHeight="1">
      <c r="A25" s="11" t="s">
        <v>89</v>
      </c>
      <c r="B25" s="12" t="s">
        <v>90</v>
      </c>
      <c r="C25" s="10" t="s">
        <v>91</v>
      </c>
      <c r="D25" s="10" t="s">
        <v>69</v>
      </c>
      <c r="E25" s="13">
        <v>3032266</v>
      </c>
      <c r="F25" s="14">
        <v>24499.19</v>
      </c>
      <c r="G25" s="15">
        <v>0.0082</v>
      </c>
      <c r="H25" s="16"/>
      <c r="I25" s="17"/>
    </row>
    <row r="26" spans="1:9" ht="12.95" customHeight="1">
      <c r="A26" s="11" t="s">
        <v>92</v>
      </c>
      <c r="B26" s="12" t="s">
        <v>93</v>
      </c>
      <c r="C26" s="10" t="s">
        <v>94</v>
      </c>
      <c r="D26" s="10" t="s">
        <v>69</v>
      </c>
      <c r="E26" s="13">
        <v>2518584</v>
      </c>
      <c r="F26" s="14">
        <v>22828.45</v>
      </c>
      <c r="G26" s="15">
        <v>0.0076</v>
      </c>
      <c r="H26" s="16"/>
      <c r="I26" s="17"/>
    </row>
    <row r="27" spans="1:9" ht="12.95" customHeight="1">
      <c r="A27" s="11" t="s">
        <v>95</v>
      </c>
      <c r="B27" s="12" t="s">
        <v>96</v>
      </c>
      <c r="C27" s="10" t="s">
        <v>97</v>
      </c>
      <c r="D27" s="10" t="s">
        <v>56</v>
      </c>
      <c r="E27" s="13">
        <v>422587</v>
      </c>
      <c r="F27" s="14">
        <v>18822.24</v>
      </c>
      <c r="G27" s="15">
        <v>0.0063</v>
      </c>
      <c r="H27" s="16"/>
      <c r="I27" s="17"/>
    </row>
    <row r="28" spans="1:9" ht="12.95" customHeight="1">
      <c r="A28" s="11" t="s">
        <v>104</v>
      </c>
      <c r="B28" s="12" t="s">
        <v>105</v>
      </c>
      <c r="C28" s="10" t="s">
        <v>106</v>
      </c>
      <c r="D28" s="10" t="s">
        <v>37</v>
      </c>
      <c r="E28" s="13">
        <v>417679</v>
      </c>
      <c r="F28" s="14">
        <v>13236.67</v>
      </c>
      <c r="G28" s="15">
        <v>0.0044</v>
      </c>
      <c r="H28" s="16"/>
      <c r="I28" s="17"/>
    </row>
    <row r="29" spans="1:9" ht="12.95" customHeight="1">
      <c r="A29" s="11" t="s">
        <v>107</v>
      </c>
      <c r="B29" s="12" t="s">
        <v>108</v>
      </c>
      <c r="C29" s="10" t="s">
        <v>109</v>
      </c>
      <c r="D29" s="10" t="s">
        <v>56</v>
      </c>
      <c r="E29" s="13">
        <v>1490793</v>
      </c>
      <c r="F29" s="299">
        <v>9756.49</v>
      </c>
      <c r="G29" s="15">
        <v>0.0033</v>
      </c>
      <c r="H29" s="16"/>
      <c r="I29" s="17"/>
    </row>
    <row r="30" spans="1:9" ht="12.95" customHeight="1">
      <c r="A30" s="11" t="s">
        <v>110</v>
      </c>
      <c r="B30" s="12" t="s">
        <v>111</v>
      </c>
      <c r="C30" s="10" t="s">
        <v>112</v>
      </c>
      <c r="D30" s="10" t="s">
        <v>113</v>
      </c>
      <c r="E30" s="13">
        <v>27087811</v>
      </c>
      <c r="F30" s="299">
        <v>9033.78</v>
      </c>
      <c r="G30" s="15">
        <v>0.003</v>
      </c>
      <c r="H30" s="16"/>
      <c r="I30" s="17"/>
    </row>
    <row r="31" spans="1:9" ht="12.95" customHeight="1">
      <c r="A31" s="11" t="s">
        <v>116</v>
      </c>
      <c r="B31" s="12" t="s">
        <v>117</v>
      </c>
      <c r="C31" s="10" t="s">
        <v>118</v>
      </c>
      <c r="D31" s="10" t="s">
        <v>22</v>
      </c>
      <c r="E31" s="13">
        <v>80159</v>
      </c>
      <c r="F31" s="299">
        <v>3571.08</v>
      </c>
      <c r="G31" s="15">
        <v>0.0012</v>
      </c>
      <c r="H31" s="16"/>
      <c r="I31" s="17"/>
    </row>
    <row r="32" spans="1:9" ht="12.95" customHeight="1">
      <c r="A32" s="11"/>
      <c r="B32" s="12"/>
      <c r="C32" s="10"/>
      <c r="D32" s="10"/>
      <c r="E32" s="13"/>
      <c r="F32" s="299"/>
      <c r="G32" s="15"/>
      <c r="H32" s="16"/>
      <c r="I32" s="17"/>
    </row>
    <row r="33" spans="1:9" ht="12.95" customHeight="1">
      <c r="A33" s="11"/>
      <c r="B33" s="310" t="s">
        <v>800</v>
      </c>
      <c r="C33" s="10"/>
      <c r="D33" s="10"/>
      <c r="E33" s="13"/>
      <c r="F33" s="299"/>
      <c r="G33" s="15"/>
      <c r="H33" s="16"/>
      <c r="I33" s="17"/>
    </row>
    <row r="34" spans="1:9" ht="12.95" customHeight="1">
      <c r="A34" s="11"/>
      <c r="B34" s="12" t="s">
        <v>70</v>
      </c>
      <c r="C34" s="10" t="s">
        <v>71</v>
      </c>
      <c r="D34" s="10" t="s">
        <v>72</v>
      </c>
      <c r="E34" s="13">
        <v>1307000</v>
      </c>
      <c r="F34" s="299">
        <v>30355.73</v>
      </c>
      <c r="G34" s="15">
        <v>0.0101</v>
      </c>
      <c r="H34" s="16"/>
      <c r="I34" s="17"/>
    </row>
    <row r="35" spans="1:9" ht="12.95" customHeight="1">
      <c r="A35" s="11"/>
      <c r="B35" s="12" t="s">
        <v>80</v>
      </c>
      <c r="C35" s="10" t="s">
        <v>81</v>
      </c>
      <c r="D35" s="10" t="s">
        <v>22</v>
      </c>
      <c r="E35" s="13">
        <v>474250</v>
      </c>
      <c r="F35" s="299">
        <v>28986.63</v>
      </c>
      <c r="G35" s="15">
        <v>0.0097</v>
      </c>
      <c r="H35" s="16"/>
      <c r="I35" s="17"/>
    </row>
    <row r="36" spans="1:9" ht="12.95" customHeight="1">
      <c r="A36" s="11"/>
      <c r="B36" s="12" t="s">
        <v>99</v>
      </c>
      <c r="C36" s="10" t="s">
        <v>100</v>
      </c>
      <c r="D36" s="10" t="s">
        <v>33</v>
      </c>
      <c r="E36" s="13">
        <v>957200</v>
      </c>
      <c r="F36" s="299">
        <v>16552.38</v>
      </c>
      <c r="G36" s="15">
        <v>0.0055</v>
      </c>
      <c r="H36" s="16"/>
      <c r="I36" s="17"/>
    </row>
    <row r="37" spans="1:9" ht="12.95" customHeight="1">
      <c r="A37" s="11"/>
      <c r="B37" s="12" t="s">
        <v>102</v>
      </c>
      <c r="C37" s="10" t="s">
        <v>103</v>
      </c>
      <c r="D37" s="10" t="s">
        <v>52</v>
      </c>
      <c r="E37" s="13">
        <v>177000</v>
      </c>
      <c r="F37" s="14">
        <v>15265.1</v>
      </c>
      <c r="G37" s="15">
        <v>0.0051</v>
      </c>
      <c r="H37" s="16"/>
      <c r="I37" s="17"/>
    </row>
    <row r="38" spans="1:9" ht="12.95" customHeight="1">
      <c r="A38" s="11"/>
      <c r="B38" s="12" t="s">
        <v>114</v>
      </c>
      <c r="C38" s="10" t="s">
        <v>115</v>
      </c>
      <c r="D38" s="10" t="s">
        <v>33</v>
      </c>
      <c r="E38" s="13">
        <v>435600</v>
      </c>
      <c r="F38" s="14">
        <v>4694.46</v>
      </c>
      <c r="G38" s="15">
        <v>0.0016</v>
      </c>
      <c r="H38" s="16"/>
      <c r="I38" s="17"/>
    </row>
    <row r="39" spans="1:9" ht="12.95" customHeight="1">
      <c r="A39" s="11"/>
      <c r="B39" s="12" t="s">
        <v>119</v>
      </c>
      <c r="C39" s="10" t="s">
        <v>120</v>
      </c>
      <c r="D39" s="10" t="s">
        <v>37</v>
      </c>
      <c r="E39" s="13">
        <v>315600</v>
      </c>
      <c r="F39" s="14">
        <v>3472.39</v>
      </c>
      <c r="G39" s="303">
        <v>0.0012</v>
      </c>
      <c r="H39" s="301"/>
      <c r="I39" s="17"/>
    </row>
    <row r="40" spans="1:9" ht="12.95" customHeight="1">
      <c r="A40" s="11"/>
      <c r="B40" s="12" t="s">
        <v>121</v>
      </c>
      <c r="C40" s="10" t="s">
        <v>122</v>
      </c>
      <c r="D40" s="10" t="s">
        <v>26</v>
      </c>
      <c r="E40" s="13">
        <v>117000</v>
      </c>
      <c r="F40" s="299">
        <v>2878.96</v>
      </c>
      <c r="G40" s="303">
        <v>0.001</v>
      </c>
      <c r="H40" s="301"/>
      <c r="I40" s="17"/>
    </row>
    <row r="41" spans="1:9" ht="12.95" customHeight="1">
      <c r="A41" s="11"/>
      <c r="B41" s="12" t="s">
        <v>123</v>
      </c>
      <c r="C41" s="10" t="s">
        <v>124</v>
      </c>
      <c r="D41" s="10" t="s">
        <v>125</v>
      </c>
      <c r="E41" s="13">
        <v>93500</v>
      </c>
      <c r="F41" s="299">
        <v>457.03</v>
      </c>
      <c r="G41" s="303">
        <v>0.0002</v>
      </c>
      <c r="H41" s="301"/>
      <c r="I41" s="17"/>
    </row>
    <row r="42" spans="1:9" ht="12.95" customHeight="1">
      <c r="A42" s="11"/>
      <c r="B42" s="12"/>
      <c r="C42" s="10"/>
      <c r="D42" s="10"/>
      <c r="E42" s="13"/>
      <c r="F42" s="299"/>
      <c r="G42" s="303"/>
      <c r="H42" s="301"/>
      <c r="I42" s="17"/>
    </row>
    <row r="43" spans="1:9" ht="12.95" customHeight="1">
      <c r="A43" s="305"/>
      <c r="B43" s="9" t="s">
        <v>126</v>
      </c>
      <c r="C43" s="10"/>
      <c r="D43" s="10"/>
      <c r="E43" s="10"/>
      <c r="F43" s="300">
        <v>2100850.1</v>
      </c>
      <c r="G43" s="304">
        <v>0.7015</v>
      </c>
      <c r="H43" s="302"/>
      <c r="I43" s="21"/>
    </row>
    <row r="44" spans="1:9" ht="12.95" customHeight="1">
      <c r="A44" s="305"/>
      <c r="B44" s="22" t="s">
        <v>127</v>
      </c>
      <c r="C44" s="23"/>
      <c r="D44" s="23"/>
      <c r="E44" s="23"/>
      <c r="F44" s="20" t="s">
        <v>128</v>
      </c>
      <c r="G44" s="20" t="s">
        <v>128</v>
      </c>
      <c r="H44" s="20"/>
      <c r="I44" s="21"/>
    </row>
    <row r="45" spans="1:9" ht="12.95" customHeight="1">
      <c r="A45" s="305"/>
      <c r="B45" s="22" t="s">
        <v>126</v>
      </c>
      <c r="C45" s="23"/>
      <c r="D45" s="23"/>
      <c r="E45" s="23"/>
      <c r="F45" s="20" t="s">
        <v>128</v>
      </c>
      <c r="G45" s="20" t="s">
        <v>128</v>
      </c>
      <c r="H45" s="20"/>
      <c r="I45" s="21"/>
    </row>
    <row r="46" spans="1:9" ht="12.95" customHeight="1">
      <c r="A46" s="305"/>
      <c r="B46" s="22" t="s">
        <v>129</v>
      </c>
      <c r="C46" s="24"/>
      <c r="D46" s="23"/>
      <c r="E46" s="24"/>
      <c r="F46" s="18">
        <v>2100850.1</v>
      </c>
      <c r="G46" s="19">
        <v>0.7015</v>
      </c>
      <c r="H46" s="20"/>
      <c r="I46" s="21"/>
    </row>
    <row r="47" spans="1:9" ht="12.95" customHeight="1">
      <c r="A47" s="305"/>
      <c r="B47" s="9" t="s">
        <v>130</v>
      </c>
      <c r="C47" s="10"/>
      <c r="D47" s="10"/>
      <c r="E47" s="10"/>
      <c r="F47" s="10"/>
      <c r="G47" s="10"/>
      <c r="H47" s="308"/>
      <c r="I47" s="309"/>
    </row>
    <row r="48" spans="1:9" ht="12.95" customHeight="1">
      <c r="A48" s="305"/>
      <c r="B48" s="9" t="s">
        <v>18</v>
      </c>
      <c r="C48" s="10"/>
      <c r="D48" s="10"/>
      <c r="E48" s="10"/>
      <c r="F48" s="305"/>
      <c r="G48" s="308"/>
      <c r="H48" s="308"/>
      <c r="I48" s="309"/>
    </row>
    <row r="49" spans="1:9" ht="12.95" customHeight="1">
      <c r="A49" s="11" t="s">
        <v>131</v>
      </c>
      <c r="B49" s="12" t="s">
        <v>132</v>
      </c>
      <c r="C49" s="10" t="s">
        <v>133</v>
      </c>
      <c r="D49" s="264" t="s">
        <v>726</v>
      </c>
      <c r="E49" s="13">
        <v>714866</v>
      </c>
      <c r="F49" s="14">
        <v>147827.15</v>
      </c>
      <c r="G49" s="15">
        <v>0.0494</v>
      </c>
      <c r="H49" s="16"/>
      <c r="I49" s="17"/>
    </row>
    <row r="50" spans="1:9" ht="12.95" customHeight="1">
      <c r="A50" s="11" t="s">
        <v>134</v>
      </c>
      <c r="B50" s="12" t="s">
        <v>135</v>
      </c>
      <c r="C50" s="10" t="s">
        <v>136</v>
      </c>
      <c r="D50" s="264" t="s">
        <v>726</v>
      </c>
      <c r="E50" s="13">
        <v>1802237</v>
      </c>
      <c r="F50" s="14">
        <v>133886.98</v>
      </c>
      <c r="G50" s="15">
        <v>0.0447</v>
      </c>
      <c r="H50" s="16"/>
      <c r="I50" s="17"/>
    </row>
    <row r="51" spans="1:9" ht="12.95" customHeight="1">
      <c r="A51" s="11" t="s">
        <v>137</v>
      </c>
      <c r="B51" s="12" t="s">
        <v>138</v>
      </c>
      <c r="C51" s="10" t="s">
        <v>139</v>
      </c>
      <c r="D51" s="264" t="s">
        <v>727</v>
      </c>
      <c r="E51" s="13">
        <v>1284203</v>
      </c>
      <c r="F51" s="14">
        <v>99532.05</v>
      </c>
      <c r="G51" s="15">
        <v>0.0332</v>
      </c>
      <c r="H51" s="16"/>
      <c r="I51" s="17"/>
    </row>
    <row r="52" spans="1:9" ht="12.95" customHeight="1">
      <c r="A52" s="11" t="s">
        <v>140</v>
      </c>
      <c r="B52" s="12" t="s">
        <v>141</v>
      </c>
      <c r="C52" s="10" t="s">
        <v>142</v>
      </c>
      <c r="D52" s="264" t="s">
        <v>726</v>
      </c>
      <c r="E52" s="13">
        <v>591056</v>
      </c>
      <c r="F52" s="14">
        <v>82834.74</v>
      </c>
      <c r="G52" s="15">
        <v>0.0277</v>
      </c>
      <c r="H52" s="16"/>
      <c r="I52" s="17"/>
    </row>
    <row r="53" spans="1:9" ht="12.95" customHeight="1">
      <c r="A53" s="305"/>
      <c r="B53" s="9" t="s">
        <v>126</v>
      </c>
      <c r="C53" s="10"/>
      <c r="D53" s="10"/>
      <c r="E53" s="10"/>
      <c r="F53" s="18">
        <f>SUM(F49:F52)</f>
        <v>464080.92</v>
      </c>
      <c r="G53" s="19">
        <f>SUM(G49:G52)</f>
        <v>0.155</v>
      </c>
      <c r="H53" s="20"/>
      <c r="I53" s="21"/>
    </row>
    <row r="54" spans="1:9" ht="12.95" customHeight="1">
      <c r="A54" s="305"/>
      <c r="B54" s="22" t="s">
        <v>127</v>
      </c>
      <c r="C54" s="23"/>
      <c r="D54" s="23"/>
      <c r="E54" s="23"/>
      <c r="F54" s="20"/>
      <c r="G54" s="20"/>
      <c r="H54" s="20"/>
      <c r="I54" s="21"/>
    </row>
    <row r="55" spans="1:9" ht="12.95" customHeight="1">
      <c r="A55" s="305"/>
      <c r="B55" s="12" t="s">
        <v>763</v>
      </c>
      <c r="C55" s="10" t="s">
        <v>143</v>
      </c>
      <c r="D55" s="264" t="s">
        <v>728</v>
      </c>
      <c r="E55" s="13">
        <v>142519</v>
      </c>
      <c r="F55" s="14">
        <v>16479.35</v>
      </c>
      <c r="G55" s="15">
        <v>0.0055</v>
      </c>
      <c r="H55" s="20"/>
      <c r="I55" s="21"/>
    </row>
    <row r="56" spans="1:9" ht="12.95" customHeight="1">
      <c r="A56" s="305"/>
      <c r="B56" s="22" t="s">
        <v>126</v>
      </c>
      <c r="C56" s="23"/>
      <c r="D56" s="23"/>
      <c r="E56" s="23"/>
      <c r="F56" s="20" t="s">
        <v>128</v>
      </c>
      <c r="G56" s="20" t="s">
        <v>128</v>
      </c>
      <c r="H56" s="20"/>
      <c r="I56" s="21"/>
    </row>
    <row r="57" spans="1:9" ht="12.95" customHeight="1">
      <c r="A57" s="305"/>
      <c r="B57" s="22" t="s">
        <v>129</v>
      </c>
      <c r="C57" s="24"/>
      <c r="D57" s="23"/>
      <c r="E57" s="24"/>
      <c r="F57" s="18">
        <v>480560.27</v>
      </c>
      <c r="G57" s="19">
        <v>0.1605</v>
      </c>
      <c r="H57" s="20"/>
      <c r="I57" s="21"/>
    </row>
    <row r="58" spans="1:9" ht="12.95" customHeight="1">
      <c r="A58" s="305"/>
      <c r="B58" s="9" t="s">
        <v>155</v>
      </c>
      <c r="C58" s="10"/>
      <c r="D58" s="10"/>
      <c r="E58" s="10"/>
      <c r="F58" s="10"/>
      <c r="G58" s="10"/>
      <c r="H58" s="308"/>
      <c r="I58" s="309"/>
    </row>
    <row r="59" spans="1:9" ht="12.95" customHeight="1">
      <c r="A59" s="305"/>
      <c r="B59" s="9" t="s">
        <v>156</v>
      </c>
      <c r="C59" s="10"/>
      <c r="D59" s="10"/>
      <c r="E59" s="10"/>
      <c r="F59" s="305"/>
      <c r="G59" s="308"/>
      <c r="H59" s="308"/>
      <c r="I59" s="309"/>
    </row>
    <row r="60" spans="1:9" ht="12.95" customHeight="1">
      <c r="A60" s="11" t="s">
        <v>157</v>
      </c>
      <c r="B60" s="12" t="s">
        <v>751</v>
      </c>
      <c r="C60" s="10" t="s">
        <v>158</v>
      </c>
      <c r="D60" s="10" t="s">
        <v>497</v>
      </c>
      <c r="E60" s="13">
        <v>500</v>
      </c>
      <c r="F60" s="14">
        <v>2401.69</v>
      </c>
      <c r="G60" s="15">
        <v>0.0008</v>
      </c>
      <c r="H60" s="25">
        <v>0.076619</v>
      </c>
      <c r="I60" s="17"/>
    </row>
    <row r="61" spans="1:9" ht="12.95" customHeight="1">
      <c r="A61" s="11" t="s">
        <v>159</v>
      </c>
      <c r="B61" s="12" t="s">
        <v>752</v>
      </c>
      <c r="C61" s="10" t="s">
        <v>160</v>
      </c>
      <c r="D61" s="10" t="s">
        <v>499</v>
      </c>
      <c r="E61" s="13">
        <v>500</v>
      </c>
      <c r="F61" s="14">
        <v>2368.65</v>
      </c>
      <c r="G61" s="15">
        <v>0.0008</v>
      </c>
      <c r="H61" s="25">
        <v>0.07755</v>
      </c>
      <c r="I61" s="17"/>
    </row>
    <row r="62" spans="1:9" ht="12.95" customHeight="1">
      <c r="A62" s="11" t="s">
        <v>161</v>
      </c>
      <c r="B62" s="12" t="s">
        <v>753</v>
      </c>
      <c r="C62" s="10" t="s">
        <v>162</v>
      </c>
      <c r="D62" s="10" t="s">
        <v>498</v>
      </c>
      <c r="E62" s="13">
        <v>500</v>
      </c>
      <c r="F62" s="14">
        <v>2364.4</v>
      </c>
      <c r="G62" s="15">
        <v>0.0008</v>
      </c>
      <c r="H62" s="25">
        <v>0.0784</v>
      </c>
      <c r="I62" s="17"/>
    </row>
    <row r="63" spans="1:9" ht="12.95" customHeight="1">
      <c r="A63" s="11" t="s">
        <v>163</v>
      </c>
      <c r="B63" s="12" t="s">
        <v>754</v>
      </c>
      <c r="C63" s="10" t="s">
        <v>164</v>
      </c>
      <c r="D63" s="10" t="s">
        <v>729</v>
      </c>
      <c r="E63" s="13">
        <v>500</v>
      </c>
      <c r="F63" s="14">
        <v>2362.22</v>
      </c>
      <c r="G63" s="15">
        <v>0.0008</v>
      </c>
      <c r="H63" s="25">
        <v>0.077701</v>
      </c>
      <c r="I63" s="17"/>
    </row>
    <row r="64" spans="1:9" ht="12.95" customHeight="1">
      <c r="A64" s="11" t="s">
        <v>165</v>
      </c>
      <c r="B64" s="12" t="s">
        <v>755</v>
      </c>
      <c r="C64" s="10" t="s">
        <v>166</v>
      </c>
      <c r="D64" s="10" t="s">
        <v>498</v>
      </c>
      <c r="E64" s="13">
        <v>500</v>
      </c>
      <c r="F64" s="14">
        <v>2357</v>
      </c>
      <c r="G64" s="15">
        <v>0.0008</v>
      </c>
      <c r="H64" s="25">
        <v>0.0777</v>
      </c>
      <c r="I64" s="17"/>
    </row>
    <row r="65" spans="1:9" ht="12.95" customHeight="1">
      <c r="A65" s="11" t="s">
        <v>167</v>
      </c>
      <c r="B65" s="12" t="s">
        <v>756</v>
      </c>
      <c r="C65" s="10" t="s">
        <v>168</v>
      </c>
      <c r="D65" s="10" t="s">
        <v>498</v>
      </c>
      <c r="E65" s="13">
        <v>500</v>
      </c>
      <c r="F65" s="14">
        <v>2335.02</v>
      </c>
      <c r="G65" s="15">
        <v>0.0008</v>
      </c>
      <c r="H65" s="25">
        <v>0.078625</v>
      </c>
      <c r="I65" s="17"/>
    </row>
    <row r="66" spans="1:9" ht="12.95" customHeight="1">
      <c r="A66" s="305"/>
      <c r="B66" s="9" t="s">
        <v>126</v>
      </c>
      <c r="C66" s="10"/>
      <c r="D66" s="10"/>
      <c r="E66" s="10"/>
      <c r="F66" s="18">
        <v>14188.98</v>
      </c>
      <c r="G66" s="19">
        <v>0.0048</v>
      </c>
      <c r="H66" s="20"/>
      <c r="I66" s="21"/>
    </row>
    <row r="67" spans="1:9" ht="12.95" customHeight="1">
      <c r="A67" s="305"/>
      <c r="B67" s="9" t="s">
        <v>169</v>
      </c>
      <c r="C67" s="10"/>
      <c r="D67" s="10"/>
      <c r="E67" s="10"/>
      <c r="F67" s="305"/>
      <c r="G67" s="308"/>
      <c r="H67" s="308"/>
      <c r="I67" s="309"/>
    </row>
    <row r="68" spans="1:9" ht="12.95" customHeight="1">
      <c r="A68" s="11" t="s">
        <v>170</v>
      </c>
      <c r="B68" s="12" t="s">
        <v>757</v>
      </c>
      <c r="C68" s="10" t="s">
        <v>171</v>
      </c>
      <c r="D68" s="10" t="s">
        <v>498</v>
      </c>
      <c r="E68" s="13">
        <v>500</v>
      </c>
      <c r="F68" s="14">
        <v>2346.12</v>
      </c>
      <c r="G68" s="15">
        <v>0.0008</v>
      </c>
      <c r="H68" s="25">
        <v>0.0798</v>
      </c>
      <c r="I68" s="17"/>
    </row>
    <row r="69" spans="1:9" ht="12.95" customHeight="1">
      <c r="A69" s="305"/>
      <c r="B69" s="9" t="s">
        <v>126</v>
      </c>
      <c r="C69" s="10"/>
      <c r="D69" s="10"/>
      <c r="E69" s="10"/>
      <c r="F69" s="18">
        <v>2346.12</v>
      </c>
      <c r="G69" s="19">
        <v>0.0008</v>
      </c>
      <c r="H69" s="20"/>
      <c r="I69" s="21"/>
    </row>
    <row r="70" spans="1:9" ht="12.95" customHeight="1">
      <c r="A70" s="305"/>
      <c r="B70" s="22" t="s">
        <v>129</v>
      </c>
      <c r="C70" s="24"/>
      <c r="D70" s="23"/>
      <c r="E70" s="24"/>
      <c r="F70" s="18">
        <v>16535.1</v>
      </c>
      <c r="G70" s="19">
        <v>0.0056</v>
      </c>
      <c r="H70" s="20"/>
      <c r="I70" s="21"/>
    </row>
    <row r="71" spans="1:9" ht="12.95" customHeight="1">
      <c r="A71" s="305"/>
      <c r="B71" s="9" t="s">
        <v>172</v>
      </c>
      <c r="C71" s="10"/>
      <c r="D71" s="10"/>
      <c r="E71" s="10"/>
      <c r="F71" s="10"/>
      <c r="G71" s="10"/>
      <c r="H71" s="308"/>
      <c r="I71" s="309"/>
    </row>
    <row r="72" spans="1:9" ht="12.95" customHeight="1">
      <c r="A72" s="305"/>
      <c r="B72" s="9" t="s">
        <v>173</v>
      </c>
      <c r="C72" s="10"/>
      <c r="D72" s="26" t="s">
        <v>174</v>
      </c>
      <c r="E72" s="10"/>
      <c r="F72" s="305"/>
      <c r="G72" s="308"/>
      <c r="H72" s="308"/>
      <c r="I72" s="309"/>
    </row>
    <row r="73" spans="1:9" ht="12.95" customHeight="1">
      <c r="A73" s="11" t="s">
        <v>175</v>
      </c>
      <c r="B73" s="12" t="s">
        <v>176</v>
      </c>
      <c r="C73" s="10"/>
      <c r="D73" s="27" t="s">
        <v>177</v>
      </c>
      <c r="E73" s="311"/>
      <c r="F73" s="14">
        <v>4950</v>
      </c>
      <c r="G73" s="15">
        <v>0.0017</v>
      </c>
      <c r="H73" s="25">
        <v>0.05126404494</v>
      </c>
      <c r="I73" s="17"/>
    </row>
    <row r="74" spans="1:9" ht="12.95" customHeight="1">
      <c r="A74" s="11" t="s">
        <v>178</v>
      </c>
      <c r="B74" s="12" t="s">
        <v>179</v>
      </c>
      <c r="C74" s="10"/>
      <c r="D74" s="27" t="s">
        <v>177</v>
      </c>
      <c r="E74" s="311"/>
      <c r="F74" s="14">
        <v>2475</v>
      </c>
      <c r="G74" s="15">
        <v>0.0008</v>
      </c>
      <c r="H74" s="25">
        <v>0.04770529494</v>
      </c>
      <c r="I74" s="17"/>
    </row>
    <row r="75" spans="1:9" ht="12.95" customHeight="1">
      <c r="A75" s="11" t="s">
        <v>180</v>
      </c>
      <c r="B75" s="12" t="s">
        <v>181</v>
      </c>
      <c r="C75" s="10"/>
      <c r="D75" s="27" t="s">
        <v>177</v>
      </c>
      <c r="E75" s="311"/>
      <c r="F75" s="14">
        <v>2475</v>
      </c>
      <c r="G75" s="15">
        <v>0.0008</v>
      </c>
      <c r="H75" s="25">
        <v>0.04770529494</v>
      </c>
      <c r="I75" s="17"/>
    </row>
    <row r="76" spans="1:9" ht="12.95" customHeight="1">
      <c r="A76" s="11" t="s">
        <v>182</v>
      </c>
      <c r="B76" s="12" t="s">
        <v>183</v>
      </c>
      <c r="C76" s="10"/>
      <c r="D76" s="27" t="s">
        <v>177</v>
      </c>
      <c r="E76" s="311"/>
      <c r="F76" s="14">
        <v>2475</v>
      </c>
      <c r="G76" s="15">
        <v>0.0008</v>
      </c>
      <c r="H76" s="25">
        <v>0.04770529494</v>
      </c>
      <c r="I76" s="17"/>
    </row>
    <row r="77" spans="1:9" ht="12.95" customHeight="1">
      <c r="A77" s="11" t="s">
        <v>184</v>
      </c>
      <c r="B77" s="12" t="s">
        <v>185</v>
      </c>
      <c r="C77" s="10"/>
      <c r="D77" s="27" t="s">
        <v>177</v>
      </c>
      <c r="E77" s="311"/>
      <c r="F77" s="14">
        <v>2475</v>
      </c>
      <c r="G77" s="15">
        <v>0.0008</v>
      </c>
      <c r="H77" s="25">
        <v>0.05126404494</v>
      </c>
      <c r="I77" s="17"/>
    </row>
    <row r="78" spans="1:9" ht="12.95" customHeight="1">
      <c r="A78" s="11" t="s">
        <v>186</v>
      </c>
      <c r="B78" s="12" t="s">
        <v>187</v>
      </c>
      <c r="C78" s="10"/>
      <c r="D78" s="27" t="s">
        <v>177</v>
      </c>
      <c r="E78" s="311"/>
      <c r="F78" s="14">
        <v>2475</v>
      </c>
      <c r="G78" s="15">
        <v>0.0008</v>
      </c>
      <c r="H78" s="25">
        <v>0.05126404494</v>
      </c>
      <c r="I78" s="17"/>
    </row>
    <row r="79" spans="1:9" ht="12.95" customHeight="1">
      <c r="A79" s="11" t="s">
        <v>188</v>
      </c>
      <c r="B79" s="12" t="s">
        <v>189</v>
      </c>
      <c r="C79" s="10"/>
      <c r="D79" s="27" t="s">
        <v>177</v>
      </c>
      <c r="E79" s="311"/>
      <c r="F79" s="14">
        <v>491</v>
      </c>
      <c r="G79" s="15">
        <v>0.0002</v>
      </c>
      <c r="H79" s="25">
        <v>0.0335482501</v>
      </c>
      <c r="I79" s="17"/>
    </row>
    <row r="80" spans="1:9" ht="12.95" customHeight="1">
      <c r="A80" s="11" t="s">
        <v>190</v>
      </c>
      <c r="B80" s="12" t="s">
        <v>191</v>
      </c>
      <c r="C80" s="10"/>
      <c r="D80" s="27" t="s">
        <v>177</v>
      </c>
      <c r="E80" s="311"/>
      <c r="F80" s="14">
        <v>491</v>
      </c>
      <c r="G80" s="15">
        <v>0.0002</v>
      </c>
      <c r="H80" s="25">
        <v>0.03382123175</v>
      </c>
      <c r="I80" s="17"/>
    </row>
    <row r="81" spans="1:9" ht="12.95" customHeight="1">
      <c r="A81" s="11" t="s">
        <v>192</v>
      </c>
      <c r="B81" s="12" t="s">
        <v>193</v>
      </c>
      <c r="C81" s="10"/>
      <c r="D81" s="27" t="s">
        <v>177</v>
      </c>
      <c r="E81" s="311"/>
      <c r="F81" s="14">
        <v>491</v>
      </c>
      <c r="G81" s="15">
        <v>0.0002</v>
      </c>
      <c r="H81" s="25">
        <v>0.03717468936</v>
      </c>
      <c r="I81" s="17"/>
    </row>
    <row r="82" spans="1:9" ht="12.95" customHeight="1">
      <c r="A82" s="11" t="s">
        <v>194</v>
      </c>
      <c r="B82" s="12" t="s">
        <v>195</v>
      </c>
      <c r="C82" s="10"/>
      <c r="D82" s="27" t="s">
        <v>177</v>
      </c>
      <c r="E82" s="311"/>
      <c r="F82" s="14">
        <v>491</v>
      </c>
      <c r="G82" s="15">
        <v>0.0002</v>
      </c>
      <c r="H82" s="25">
        <v>0.03717468936</v>
      </c>
      <c r="I82" s="17"/>
    </row>
    <row r="83" spans="1:9" ht="12.95" customHeight="1">
      <c r="A83" s="11" t="s">
        <v>196</v>
      </c>
      <c r="B83" s="12" t="s">
        <v>197</v>
      </c>
      <c r="C83" s="10"/>
      <c r="D83" s="27" t="s">
        <v>177</v>
      </c>
      <c r="E83" s="311"/>
      <c r="F83" s="14">
        <v>491</v>
      </c>
      <c r="G83" s="15">
        <v>0.0002</v>
      </c>
      <c r="H83" s="25">
        <v>0.03717468936</v>
      </c>
      <c r="I83" s="17"/>
    </row>
    <row r="84" spans="1:9" ht="12.95" customHeight="1">
      <c r="A84" s="11" t="s">
        <v>198</v>
      </c>
      <c r="B84" s="12" t="s">
        <v>199</v>
      </c>
      <c r="C84" s="10"/>
      <c r="D84" s="27" t="s">
        <v>177</v>
      </c>
      <c r="E84" s="311"/>
      <c r="F84" s="14">
        <v>491</v>
      </c>
      <c r="G84" s="15">
        <v>0.0002</v>
      </c>
      <c r="H84" s="25">
        <v>0.0365</v>
      </c>
      <c r="I84" s="17"/>
    </row>
    <row r="85" spans="1:9" ht="12.95" customHeight="1">
      <c r="A85" s="11" t="s">
        <v>200</v>
      </c>
      <c r="B85" s="12" t="s">
        <v>201</v>
      </c>
      <c r="C85" s="10"/>
      <c r="D85" s="27" t="s">
        <v>177</v>
      </c>
      <c r="E85" s="311"/>
      <c r="F85" s="14">
        <v>491</v>
      </c>
      <c r="G85" s="15">
        <v>0.0002</v>
      </c>
      <c r="H85" s="25">
        <v>0.0365</v>
      </c>
      <c r="I85" s="17"/>
    </row>
    <row r="86" spans="1:9" ht="12.95" customHeight="1">
      <c r="A86" s="11" t="s">
        <v>202</v>
      </c>
      <c r="B86" s="12" t="s">
        <v>203</v>
      </c>
      <c r="C86" s="10"/>
      <c r="D86" s="27" t="s">
        <v>177</v>
      </c>
      <c r="E86" s="311"/>
      <c r="F86" s="14">
        <v>491</v>
      </c>
      <c r="G86" s="15">
        <v>0.0002</v>
      </c>
      <c r="H86" s="25">
        <v>0.04663888889</v>
      </c>
      <c r="I86" s="17"/>
    </row>
    <row r="87" spans="1:9" ht="12.95" customHeight="1">
      <c r="A87" s="11" t="s">
        <v>204</v>
      </c>
      <c r="B87" s="12" t="s">
        <v>205</v>
      </c>
      <c r="C87" s="10"/>
      <c r="D87" s="27" t="s">
        <v>177</v>
      </c>
      <c r="E87" s="311"/>
      <c r="F87" s="14">
        <v>491</v>
      </c>
      <c r="G87" s="15">
        <v>0.0002</v>
      </c>
      <c r="H87" s="25">
        <v>0.0335482501</v>
      </c>
      <c r="I87" s="17"/>
    </row>
    <row r="88" spans="1:9" ht="12.95" customHeight="1">
      <c r="A88" s="11" t="s">
        <v>206</v>
      </c>
      <c r="B88" s="12" t="s">
        <v>207</v>
      </c>
      <c r="C88" s="10"/>
      <c r="D88" s="27" t="s">
        <v>177</v>
      </c>
      <c r="E88" s="311"/>
      <c r="F88" s="14">
        <v>491</v>
      </c>
      <c r="G88" s="15">
        <v>0.0002</v>
      </c>
      <c r="H88" s="25">
        <v>0.04663888889</v>
      </c>
      <c r="I88" s="17"/>
    </row>
    <row r="89" spans="1:9" ht="12.95" customHeight="1">
      <c r="A89" s="11" t="s">
        <v>208</v>
      </c>
      <c r="B89" s="12" t="s">
        <v>209</v>
      </c>
      <c r="C89" s="10"/>
      <c r="D89" s="27" t="s">
        <v>210</v>
      </c>
      <c r="E89" s="311"/>
      <c r="F89" s="14">
        <v>491</v>
      </c>
      <c r="G89" s="15">
        <v>0.0002</v>
      </c>
      <c r="H89" s="25">
        <v>0.04717523611</v>
      </c>
      <c r="I89" s="17"/>
    </row>
    <row r="90" spans="1:9" ht="12.95" customHeight="1">
      <c r="A90" s="11" t="s">
        <v>211</v>
      </c>
      <c r="B90" s="12" t="s">
        <v>212</v>
      </c>
      <c r="C90" s="10"/>
      <c r="D90" s="27" t="s">
        <v>210</v>
      </c>
      <c r="E90" s="311"/>
      <c r="F90" s="14">
        <v>491</v>
      </c>
      <c r="G90" s="15">
        <v>0.0002</v>
      </c>
      <c r="H90" s="25">
        <v>0.04663888889</v>
      </c>
      <c r="I90" s="17"/>
    </row>
    <row r="91" spans="1:9" ht="12.95" customHeight="1">
      <c r="A91" s="11" t="s">
        <v>213</v>
      </c>
      <c r="B91" s="12" t="s">
        <v>214</v>
      </c>
      <c r="C91" s="10"/>
      <c r="D91" s="27" t="s">
        <v>215</v>
      </c>
      <c r="E91" s="311"/>
      <c r="F91" s="14">
        <v>491</v>
      </c>
      <c r="G91" s="15">
        <v>0.0002</v>
      </c>
      <c r="H91" s="25">
        <v>0.0487008427</v>
      </c>
      <c r="I91" s="17"/>
    </row>
    <row r="92" spans="1:9" ht="12.95" customHeight="1">
      <c r="A92" s="11" t="s">
        <v>216</v>
      </c>
      <c r="B92" s="12" t="s">
        <v>217</v>
      </c>
      <c r="C92" s="10"/>
      <c r="D92" s="27" t="s">
        <v>177</v>
      </c>
      <c r="E92" s="311"/>
      <c r="F92" s="14">
        <v>100</v>
      </c>
      <c r="G92" s="16" t="s">
        <v>218</v>
      </c>
      <c r="H92" s="25">
        <v>0.05781892603</v>
      </c>
      <c r="I92" s="17"/>
    </row>
    <row r="93" spans="1:9" ht="12.95" customHeight="1">
      <c r="A93" s="305"/>
      <c r="B93" s="9" t="s">
        <v>126</v>
      </c>
      <c r="C93" s="10"/>
      <c r="D93" s="10"/>
      <c r="E93" s="10"/>
      <c r="F93" s="18">
        <v>23808</v>
      </c>
      <c r="G93" s="19">
        <v>0.0083</v>
      </c>
      <c r="H93" s="20"/>
      <c r="I93" s="21"/>
    </row>
    <row r="94" spans="1:9" ht="12.95" customHeight="1">
      <c r="A94" s="305"/>
      <c r="B94" s="22" t="s">
        <v>129</v>
      </c>
      <c r="C94" s="24"/>
      <c r="D94" s="23"/>
      <c r="E94" s="24"/>
      <c r="F94" s="18">
        <v>23808</v>
      </c>
      <c r="G94" s="19">
        <v>0.0083</v>
      </c>
      <c r="H94" s="20"/>
      <c r="I94" s="21"/>
    </row>
    <row r="95" spans="1:9" ht="12.95" customHeight="1">
      <c r="A95" s="305"/>
      <c r="B95" s="9" t="s">
        <v>219</v>
      </c>
      <c r="C95" s="10"/>
      <c r="D95" s="10"/>
      <c r="E95" s="10"/>
      <c r="F95" s="10"/>
      <c r="G95" s="10"/>
      <c r="H95" s="308"/>
      <c r="I95" s="309"/>
    </row>
    <row r="96" spans="1:9" ht="12.95" customHeight="1">
      <c r="A96" s="11" t="s">
        <v>220</v>
      </c>
      <c r="B96" s="12" t="s">
        <v>221</v>
      </c>
      <c r="C96" s="10"/>
      <c r="D96" s="10"/>
      <c r="E96" s="13"/>
      <c r="F96" s="14">
        <v>364095</v>
      </c>
      <c r="G96" s="15">
        <v>0.1216</v>
      </c>
      <c r="H96" s="25">
        <v>0.06471712022632357</v>
      </c>
      <c r="I96" s="17"/>
    </row>
    <row r="97" spans="1:9" ht="12.95" customHeight="1">
      <c r="A97" s="305"/>
      <c r="B97" s="9" t="s">
        <v>126</v>
      </c>
      <c r="C97" s="10"/>
      <c r="D97" s="10"/>
      <c r="E97" s="10"/>
      <c r="F97" s="18">
        <v>364095</v>
      </c>
      <c r="G97" s="19">
        <v>0.1216</v>
      </c>
      <c r="H97" s="20"/>
      <c r="I97" s="21"/>
    </row>
    <row r="98" spans="1:9" ht="12.95" customHeight="1">
      <c r="A98" s="305"/>
      <c r="B98" s="22" t="s">
        <v>129</v>
      </c>
      <c r="C98" s="24"/>
      <c r="D98" s="23"/>
      <c r="E98" s="24"/>
      <c r="F98" s="18">
        <v>364095</v>
      </c>
      <c r="G98" s="19">
        <v>0.1216</v>
      </c>
      <c r="H98" s="20"/>
      <c r="I98" s="21"/>
    </row>
    <row r="99" spans="1:9" ht="12.95" customHeight="1">
      <c r="A99" s="305"/>
      <c r="B99" s="22" t="s">
        <v>222</v>
      </c>
      <c r="C99" s="10"/>
      <c r="D99" s="23"/>
      <c r="E99" s="10"/>
      <c r="F99" s="28">
        <f>495711.423+F119</f>
        <v>9457.080000000016</v>
      </c>
      <c r="G99" s="19">
        <f>16.4962412437046%+G119</f>
        <v>0.0025000000000000855</v>
      </c>
      <c r="H99" s="20"/>
      <c r="I99" s="21"/>
    </row>
    <row r="100" spans="1:9" ht="12.95" customHeight="1" thickBot="1">
      <c r="A100" s="305"/>
      <c r="B100" s="29" t="s">
        <v>223</v>
      </c>
      <c r="C100" s="30"/>
      <c r="D100" s="30"/>
      <c r="E100" s="30"/>
      <c r="F100" s="31">
        <f>F99+F98+F94+F70+F57+F46</f>
        <v>2995305.55</v>
      </c>
      <c r="G100" s="32">
        <f>G99+G98+G94+G70+G57+G46</f>
        <v>1</v>
      </c>
      <c r="H100" s="33"/>
      <c r="I100" s="34"/>
    </row>
    <row r="101" spans="1:9" ht="12.95" customHeight="1">
      <c r="A101" s="305"/>
      <c r="B101" s="4"/>
      <c r="C101" s="305"/>
      <c r="D101" s="305"/>
      <c r="E101" s="305"/>
      <c r="F101" s="305"/>
      <c r="G101" s="305"/>
      <c r="H101" s="305"/>
      <c r="I101" s="305"/>
    </row>
    <row r="102" spans="1:9" ht="12.95" customHeight="1" thickBot="1">
      <c r="A102" s="305"/>
      <c r="B102" s="312" t="s">
        <v>737</v>
      </c>
      <c r="C102" s="305"/>
      <c r="D102" s="305"/>
      <c r="E102" s="305"/>
      <c r="F102" s="305"/>
      <c r="G102" s="305"/>
      <c r="H102" s="305"/>
      <c r="I102" s="305"/>
    </row>
    <row r="103" spans="1:9" ht="12.95" customHeight="1">
      <c r="A103" s="305"/>
      <c r="B103" s="313" t="s">
        <v>9</v>
      </c>
      <c r="C103" s="314"/>
      <c r="D103" s="314" t="s">
        <v>657</v>
      </c>
      <c r="E103" s="315" t="s">
        <v>12</v>
      </c>
      <c r="F103" s="316" t="s">
        <v>738</v>
      </c>
      <c r="G103" s="315" t="s">
        <v>739</v>
      </c>
      <c r="H103" s="317" t="s">
        <v>740</v>
      </c>
      <c r="I103" s="305"/>
    </row>
    <row r="104" spans="1:9" ht="12.95" customHeight="1">
      <c r="A104" s="305"/>
      <c r="B104" s="318" t="s">
        <v>741</v>
      </c>
      <c r="C104" s="319"/>
      <c r="D104" s="319"/>
      <c r="E104" s="320"/>
      <c r="F104" s="321"/>
      <c r="G104" s="320"/>
      <c r="H104" s="322"/>
      <c r="I104" s="305"/>
    </row>
    <row r="105" spans="1:9" ht="12.95" customHeight="1">
      <c r="A105" s="305"/>
      <c r="B105" s="276" t="s">
        <v>701</v>
      </c>
      <c r="C105" s="323"/>
      <c r="D105" s="324" t="s">
        <v>661</v>
      </c>
      <c r="E105" s="272">
        <v>-463000000</v>
      </c>
      <c r="F105" s="273">
        <v>-382970.45</v>
      </c>
      <c r="G105" s="274">
        <v>-0.12785688946125923</v>
      </c>
      <c r="H105" s="325"/>
      <c r="I105" s="305"/>
    </row>
    <row r="106" spans="1:9" ht="12.95" customHeight="1">
      <c r="A106" s="305"/>
      <c r="B106" s="276" t="s">
        <v>700</v>
      </c>
      <c r="C106" s="323"/>
      <c r="D106" s="324" t="s">
        <v>661</v>
      </c>
      <c r="E106" s="272">
        <v>-20000</v>
      </c>
      <c r="F106" s="273">
        <v>-16.543</v>
      </c>
      <c r="G106" s="274">
        <v>-5.522975786663465E-06</v>
      </c>
      <c r="H106" s="325"/>
      <c r="I106" s="305"/>
    </row>
    <row r="107" spans="1:9" ht="12.95" customHeight="1">
      <c r="A107" s="305"/>
      <c r="B107" s="280" t="s">
        <v>126</v>
      </c>
      <c r="C107" s="323"/>
      <c r="D107" s="324"/>
      <c r="E107" s="272"/>
      <c r="F107" s="278">
        <f>SUM(F105:F106)</f>
        <v>-382986.993</v>
      </c>
      <c r="G107" s="279">
        <f>SUM(G105:G106)</f>
        <v>-0.12786241243704588</v>
      </c>
      <c r="H107" s="325"/>
      <c r="I107" s="305"/>
    </row>
    <row r="108" spans="1:9" ht="12.95" customHeight="1">
      <c r="A108" s="305"/>
      <c r="B108" s="326" t="s">
        <v>742</v>
      </c>
      <c r="C108" s="327"/>
      <c r="D108" s="327"/>
      <c r="E108" s="327"/>
      <c r="F108" s="327"/>
      <c r="G108" s="327"/>
      <c r="H108" s="325"/>
      <c r="I108" s="305"/>
    </row>
    <row r="109" spans="1:9" ht="12.95" customHeight="1">
      <c r="A109" s="305"/>
      <c r="B109" s="277" t="s">
        <v>154</v>
      </c>
      <c r="C109" s="323"/>
      <c r="D109" s="324" t="s">
        <v>661</v>
      </c>
      <c r="E109" s="272">
        <v>-1307000</v>
      </c>
      <c r="F109" s="273">
        <v>-30511.26</v>
      </c>
      <c r="G109" s="274">
        <v>-0.0102</v>
      </c>
      <c r="H109" s="325"/>
      <c r="I109" s="305"/>
    </row>
    <row r="110" spans="1:9" ht="12.95" customHeight="1">
      <c r="A110" s="305"/>
      <c r="B110" s="277" t="s">
        <v>153</v>
      </c>
      <c r="C110" s="267"/>
      <c r="D110" s="324" t="s">
        <v>661</v>
      </c>
      <c r="E110" s="272">
        <v>-474250</v>
      </c>
      <c r="F110" s="273">
        <v>-29179.42</v>
      </c>
      <c r="G110" s="274">
        <v>-0.0097</v>
      </c>
      <c r="H110" s="325"/>
      <c r="I110" s="305"/>
    </row>
    <row r="111" spans="1:9" ht="12.95" customHeight="1">
      <c r="A111" s="305"/>
      <c r="B111" s="277" t="s">
        <v>152</v>
      </c>
      <c r="C111" s="267"/>
      <c r="D111" s="324" t="s">
        <v>661</v>
      </c>
      <c r="E111" s="272">
        <v>-957200</v>
      </c>
      <c r="F111" s="273">
        <v>-16631.83</v>
      </c>
      <c r="G111" s="274">
        <v>-0.0056</v>
      </c>
      <c r="H111" s="325"/>
      <c r="I111" s="305"/>
    </row>
    <row r="112" spans="1:9" ht="12.95" customHeight="1">
      <c r="A112" s="305"/>
      <c r="B112" s="277" t="s">
        <v>151</v>
      </c>
      <c r="C112" s="267"/>
      <c r="D112" s="324" t="s">
        <v>661</v>
      </c>
      <c r="E112" s="272">
        <v>-177000</v>
      </c>
      <c r="F112" s="273">
        <v>-15368.47</v>
      </c>
      <c r="G112" s="274">
        <v>-0.0051</v>
      </c>
      <c r="H112" s="325"/>
      <c r="I112" s="305"/>
    </row>
    <row r="113" spans="1:9" ht="12.95" customHeight="1">
      <c r="A113" s="305"/>
      <c r="B113" s="277" t="s">
        <v>150</v>
      </c>
      <c r="C113" s="267"/>
      <c r="D113" s="324" t="s">
        <v>661</v>
      </c>
      <c r="E113" s="272">
        <v>-407700</v>
      </c>
      <c r="F113" s="273">
        <v>-4423.55</v>
      </c>
      <c r="G113" s="274">
        <v>-0.0015</v>
      </c>
      <c r="H113" s="325"/>
      <c r="I113" s="305"/>
    </row>
    <row r="114" spans="1:9" ht="12.95" customHeight="1">
      <c r="A114" s="305"/>
      <c r="B114" s="277" t="s">
        <v>149</v>
      </c>
      <c r="C114" s="267"/>
      <c r="D114" s="324" t="s">
        <v>661</v>
      </c>
      <c r="E114" s="272">
        <v>-315600</v>
      </c>
      <c r="F114" s="273">
        <v>-3496.69</v>
      </c>
      <c r="G114" s="274">
        <v>-0.0012</v>
      </c>
      <c r="H114" s="325"/>
      <c r="I114" s="305"/>
    </row>
    <row r="115" spans="1:9" ht="12.95" customHeight="1">
      <c r="A115" s="305"/>
      <c r="B115" s="277" t="s">
        <v>148</v>
      </c>
      <c r="C115" s="267"/>
      <c r="D115" s="324" t="s">
        <v>661</v>
      </c>
      <c r="E115" s="272">
        <v>-117000</v>
      </c>
      <c r="F115" s="273">
        <v>-2892.3</v>
      </c>
      <c r="G115" s="274">
        <v>-0.001</v>
      </c>
      <c r="H115" s="325"/>
      <c r="I115" s="305"/>
    </row>
    <row r="116" spans="1:9" ht="12.95" customHeight="1">
      <c r="A116" s="305"/>
      <c r="B116" s="277" t="s">
        <v>147</v>
      </c>
      <c r="C116" s="267"/>
      <c r="D116" s="324" t="s">
        <v>661</v>
      </c>
      <c r="E116" s="272">
        <v>-93500</v>
      </c>
      <c r="F116" s="273">
        <v>-459.32</v>
      </c>
      <c r="G116" s="274">
        <v>-0.0002</v>
      </c>
      <c r="H116" s="325"/>
      <c r="I116" s="305"/>
    </row>
    <row r="117" spans="1:9" ht="12.95" customHeight="1">
      <c r="A117" s="305"/>
      <c r="B117" s="277" t="s">
        <v>146</v>
      </c>
      <c r="C117" s="267"/>
      <c r="D117" s="324" t="s">
        <v>661</v>
      </c>
      <c r="E117" s="272">
        <v>-27900</v>
      </c>
      <c r="F117" s="273">
        <v>-304.51</v>
      </c>
      <c r="G117" s="274">
        <v>-0.0001</v>
      </c>
      <c r="H117" s="325"/>
      <c r="I117" s="305"/>
    </row>
    <row r="118" spans="1:9" ht="12.95" customHeight="1">
      <c r="A118" s="305"/>
      <c r="B118" s="280" t="s">
        <v>126</v>
      </c>
      <c r="C118" s="328"/>
      <c r="D118" s="329"/>
      <c r="E118" s="275"/>
      <c r="F118" s="278">
        <f>SUM(F109:F117)</f>
        <v>-103267.35</v>
      </c>
      <c r="G118" s="279">
        <f>SUM(G109:G117)</f>
        <v>-0.034600000000000006</v>
      </c>
      <c r="H118" s="325"/>
      <c r="I118" s="305"/>
    </row>
    <row r="119" spans="1:9" ht="15.75" customHeight="1" thickBot="1">
      <c r="A119" s="305"/>
      <c r="B119" s="330" t="s">
        <v>744</v>
      </c>
      <c r="C119" s="331"/>
      <c r="D119" s="331"/>
      <c r="E119" s="332"/>
      <c r="F119" s="333">
        <f>F118+F107</f>
        <v>-486254.343</v>
      </c>
      <c r="G119" s="268">
        <f>G118+G107</f>
        <v>-0.1624624124370459</v>
      </c>
      <c r="H119" s="334"/>
      <c r="I119" s="305"/>
    </row>
    <row r="120" spans="1:9" ht="12.95" customHeight="1" thickBot="1">
      <c r="A120" s="305"/>
      <c r="B120" s="266"/>
      <c r="C120" s="305"/>
      <c r="D120" s="305"/>
      <c r="E120" s="305"/>
      <c r="F120" s="305"/>
      <c r="G120" s="305"/>
      <c r="H120" s="305"/>
      <c r="I120" s="305"/>
    </row>
    <row r="121" spans="1:9" ht="12.95" customHeight="1">
      <c r="A121" s="305"/>
      <c r="B121" s="269" t="s">
        <v>224</v>
      </c>
      <c r="C121" s="335"/>
      <c r="D121" s="335"/>
      <c r="E121" s="335"/>
      <c r="F121" s="335"/>
      <c r="G121" s="335"/>
      <c r="H121" s="336"/>
      <c r="I121" s="305"/>
    </row>
    <row r="122" spans="1:9" ht="12.95" customHeight="1">
      <c r="A122" s="305"/>
      <c r="B122" s="270" t="s">
        <v>225</v>
      </c>
      <c r="C122" s="337"/>
      <c r="D122" s="337"/>
      <c r="E122" s="337"/>
      <c r="F122" s="337"/>
      <c r="G122" s="337"/>
      <c r="H122" s="338"/>
      <c r="I122" s="305"/>
    </row>
    <row r="123" spans="1:9" ht="12.95" customHeight="1" thickBot="1">
      <c r="A123" s="305"/>
      <c r="B123" s="624" t="s">
        <v>226</v>
      </c>
      <c r="C123" s="625"/>
      <c r="D123" s="625"/>
      <c r="E123" s="339"/>
      <c r="F123" s="339"/>
      <c r="G123" s="339"/>
      <c r="H123" s="340"/>
      <c r="I123" s="305"/>
    </row>
    <row r="124" spans="1:9" ht="12.95" customHeight="1" thickBot="1">
      <c r="A124" s="305"/>
      <c r="B124" s="159"/>
      <c r="C124" s="305"/>
      <c r="D124" s="305"/>
      <c r="E124" s="305"/>
      <c r="F124" s="305"/>
      <c r="G124" s="305"/>
      <c r="H124" s="305"/>
      <c r="I124" s="305"/>
    </row>
    <row r="125" spans="2:8" s="341" customFormat="1" ht="15">
      <c r="B125" s="342" t="s">
        <v>677</v>
      </c>
      <c r="C125" s="343"/>
      <c r="D125" s="343"/>
      <c r="E125" s="344"/>
      <c r="F125" s="345"/>
      <c r="G125" s="345"/>
      <c r="H125" s="346"/>
    </row>
    <row r="126" spans="2:8" s="341" customFormat="1" ht="15">
      <c r="B126" s="626" t="s">
        <v>678</v>
      </c>
      <c r="C126" s="627"/>
      <c r="D126" s="627"/>
      <c r="E126" s="627"/>
      <c r="F126" s="627"/>
      <c r="G126" s="627"/>
      <c r="H126" s="347"/>
    </row>
    <row r="127" spans="2:8" s="341" customFormat="1" ht="15">
      <c r="B127" s="348" t="s">
        <v>765</v>
      </c>
      <c r="C127" s="349"/>
      <c r="D127" s="349"/>
      <c r="E127" s="349"/>
      <c r="F127" s="349"/>
      <c r="G127" s="350"/>
      <c r="H127" s="351"/>
    </row>
    <row r="128" spans="2:8" s="341" customFormat="1" ht="15">
      <c r="B128" s="348" t="s">
        <v>679</v>
      </c>
      <c r="C128" s="349"/>
      <c r="D128" s="349"/>
      <c r="E128" s="349"/>
      <c r="F128" s="349"/>
      <c r="G128" s="350"/>
      <c r="H128" s="351"/>
    </row>
    <row r="129" spans="2:8" s="341" customFormat="1" ht="15" thickBot="1">
      <c r="B129" s="352"/>
      <c r="C129" s="353"/>
      <c r="D129" s="353"/>
      <c r="E129" s="354"/>
      <c r="F129" s="355"/>
      <c r="G129" s="355"/>
      <c r="H129" s="356"/>
    </row>
    <row r="130" spans="2:8" s="341" customFormat="1" ht="15" thickBot="1">
      <c r="B130" s="348"/>
      <c r="C130" s="349"/>
      <c r="D130" s="349"/>
      <c r="E130" s="357"/>
      <c r="F130" s="350"/>
      <c r="G130" s="350"/>
      <c r="H130" s="351"/>
    </row>
    <row r="131" spans="2:8" s="341" customFormat="1" ht="15">
      <c r="B131" s="342" t="s">
        <v>500</v>
      </c>
      <c r="C131" s="343"/>
      <c r="D131" s="343"/>
      <c r="E131" s="343"/>
      <c r="F131" s="343"/>
      <c r="G131" s="345"/>
      <c r="H131" s="346"/>
    </row>
    <row r="132" spans="2:8" s="341" customFormat="1" ht="15">
      <c r="B132" s="358" t="s">
        <v>501</v>
      </c>
      <c r="C132" s="38"/>
      <c r="D132" s="359"/>
      <c r="E132" s="359"/>
      <c r="F132" s="38"/>
      <c r="G132" s="350"/>
      <c r="H132" s="351"/>
    </row>
    <row r="133" spans="2:8" s="341" customFormat="1" ht="38.25">
      <c r="B133" s="628" t="s">
        <v>502</v>
      </c>
      <c r="C133" s="629" t="s">
        <v>503</v>
      </c>
      <c r="D133" s="362" t="s">
        <v>504</v>
      </c>
      <c r="E133" s="362" t="s">
        <v>504</v>
      </c>
      <c r="F133" s="362" t="s">
        <v>505</v>
      </c>
      <c r="G133" s="350"/>
      <c r="H133" s="351"/>
    </row>
    <row r="134" spans="2:8" s="341" customFormat="1" ht="15">
      <c r="B134" s="628"/>
      <c r="C134" s="629"/>
      <c r="D134" s="362" t="s">
        <v>506</v>
      </c>
      <c r="E134" s="362" t="s">
        <v>507</v>
      </c>
      <c r="F134" s="362" t="s">
        <v>506</v>
      </c>
      <c r="G134" s="350"/>
      <c r="H134" s="351"/>
    </row>
    <row r="135" spans="2:8" s="341" customFormat="1" ht="15">
      <c r="B135" s="360" t="s">
        <v>128</v>
      </c>
      <c r="C135" s="361" t="s">
        <v>128</v>
      </c>
      <c r="D135" s="361" t="s">
        <v>128</v>
      </c>
      <c r="E135" s="361" t="s">
        <v>128</v>
      </c>
      <c r="F135" s="361" t="s">
        <v>128</v>
      </c>
      <c r="G135" s="350"/>
      <c r="H135" s="351"/>
    </row>
    <row r="136" spans="2:8" s="341" customFormat="1" ht="15">
      <c r="B136" s="363" t="s">
        <v>508</v>
      </c>
      <c r="C136" s="364"/>
      <c r="D136" s="364"/>
      <c r="E136" s="364"/>
      <c r="F136" s="364"/>
      <c r="G136" s="350"/>
      <c r="H136" s="351"/>
    </row>
    <row r="137" spans="2:8" s="341" customFormat="1" ht="15">
      <c r="B137" s="365"/>
      <c r="C137" s="349"/>
      <c r="D137" s="349"/>
      <c r="E137" s="349"/>
      <c r="F137" s="349"/>
      <c r="G137" s="350"/>
      <c r="H137" s="351"/>
    </row>
    <row r="138" spans="2:8" s="341" customFormat="1" ht="15">
      <c r="B138" s="365" t="s">
        <v>680</v>
      </c>
      <c r="C138" s="349"/>
      <c r="D138" s="349"/>
      <c r="E138" s="349"/>
      <c r="F138" s="349"/>
      <c r="G138" s="350"/>
      <c r="H138" s="351"/>
    </row>
    <row r="139" spans="2:8" s="341" customFormat="1" ht="15">
      <c r="B139" s="348"/>
      <c r="C139" s="349"/>
      <c r="D139" s="349"/>
      <c r="E139" s="349"/>
      <c r="F139" s="349"/>
      <c r="G139" s="350"/>
      <c r="H139" s="351"/>
    </row>
    <row r="140" spans="2:8" s="341" customFormat="1" ht="15">
      <c r="B140" s="365" t="s">
        <v>681</v>
      </c>
      <c r="C140" s="349"/>
      <c r="D140" s="349"/>
      <c r="E140" s="349"/>
      <c r="F140" s="349"/>
      <c r="G140" s="350"/>
      <c r="H140" s="351"/>
    </row>
    <row r="141" spans="2:8" s="341" customFormat="1" ht="15">
      <c r="B141" s="366" t="s">
        <v>682</v>
      </c>
      <c r="C141" s="35" t="s">
        <v>683</v>
      </c>
      <c r="D141" s="36" t="s">
        <v>511</v>
      </c>
      <c r="E141" s="349"/>
      <c r="F141" s="367"/>
      <c r="G141" s="350"/>
      <c r="H141" s="351"/>
    </row>
    <row r="142" spans="2:8" s="341" customFormat="1" ht="15">
      <c r="B142" s="366" t="s">
        <v>512</v>
      </c>
      <c r="C142" s="368">
        <v>51.969</v>
      </c>
      <c r="D142" s="368">
        <v>51.9826</v>
      </c>
      <c r="E142" s="349"/>
      <c r="F142" s="349"/>
      <c r="G142" s="350"/>
      <c r="H142" s="351"/>
    </row>
    <row r="143" spans="2:8" s="341" customFormat="1" ht="15">
      <c r="B143" s="366" t="s">
        <v>517</v>
      </c>
      <c r="C143" s="368">
        <v>48.5491</v>
      </c>
      <c r="D143" s="368">
        <v>48.5308</v>
      </c>
      <c r="E143" s="349"/>
      <c r="F143" s="349"/>
      <c r="G143" s="350"/>
      <c r="H143" s="351"/>
    </row>
    <row r="144" spans="2:8" s="341" customFormat="1" ht="15">
      <c r="B144" s="348"/>
      <c r="C144" s="349"/>
      <c r="D144" s="349"/>
      <c r="E144" s="349"/>
      <c r="F144" s="349"/>
      <c r="G144" s="350"/>
      <c r="H144" s="351"/>
    </row>
    <row r="145" spans="2:8" s="341" customFormat="1" ht="15">
      <c r="B145" s="365" t="s">
        <v>702</v>
      </c>
      <c r="C145" s="369"/>
      <c r="D145" s="369"/>
      <c r="E145" s="369"/>
      <c r="F145" s="349"/>
      <c r="G145" s="350"/>
      <c r="H145" s="351"/>
    </row>
    <row r="146" spans="2:8" s="341" customFormat="1" ht="15">
      <c r="B146" s="365"/>
      <c r="C146" s="369"/>
      <c r="D146" s="369"/>
      <c r="E146" s="369"/>
      <c r="F146" s="349"/>
      <c r="G146" s="350"/>
      <c r="H146" s="351"/>
    </row>
    <row r="147" spans="2:8" s="341" customFormat="1" ht="15">
      <c r="B147" s="365" t="s">
        <v>703</v>
      </c>
      <c r="C147" s="369"/>
      <c r="D147" s="369"/>
      <c r="E147" s="369"/>
      <c r="F147" s="349"/>
      <c r="G147" s="350"/>
      <c r="H147" s="351"/>
    </row>
    <row r="148" spans="2:8" s="341" customFormat="1" ht="15">
      <c r="B148" s="365"/>
      <c r="C148" s="369"/>
      <c r="D148" s="369"/>
      <c r="E148" s="369"/>
      <c r="F148" s="349"/>
      <c r="G148" s="357"/>
      <c r="H148" s="370"/>
    </row>
    <row r="149" spans="2:8" s="341" customFormat="1" ht="15">
      <c r="B149" s="365" t="s">
        <v>704</v>
      </c>
      <c r="C149" s="371"/>
      <c r="D149" s="369"/>
      <c r="E149" s="372"/>
      <c r="F149" s="373"/>
      <c r="G149" s="350"/>
      <c r="H149" s="351"/>
    </row>
    <row r="150" spans="2:8" s="341" customFormat="1" ht="15">
      <c r="B150" s="374" t="s">
        <v>545</v>
      </c>
      <c r="C150" s="369"/>
      <c r="D150" s="369"/>
      <c r="E150" s="375"/>
      <c r="F150" s="349"/>
      <c r="G150" s="350"/>
      <c r="H150" s="351"/>
    </row>
    <row r="151" spans="2:8" s="341" customFormat="1" ht="15">
      <c r="B151" s="376"/>
      <c r="C151" s="369"/>
      <c r="D151" s="369"/>
      <c r="E151" s="369"/>
      <c r="F151" s="377"/>
      <c r="G151" s="350"/>
      <c r="H151" s="351"/>
    </row>
    <row r="152" spans="2:8" s="341" customFormat="1" ht="15">
      <c r="B152" s="378" t="s">
        <v>706</v>
      </c>
      <c r="C152" s="369"/>
      <c r="D152" s="369"/>
      <c r="E152" s="375"/>
      <c r="F152" s="379"/>
      <c r="G152" s="350"/>
      <c r="H152" s="351"/>
    </row>
    <row r="153" spans="2:8" s="341" customFormat="1" ht="15">
      <c r="B153" s="365"/>
      <c r="C153" s="369"/>
      <c r="D153" s="369"/>
      <c r="E153" s="369"/>
      <c r="F153" s="380"/>
      <c r="G153" s="350"/>
      <c r="H153" s="351"/>
    </row>
    <row r="154" spans="2:8" s="341" customFormat="1" ht="15">
      <c r="B154" s="365" t="s">
        <v>718</v>
      </c>
      <c r="C154" s="369"/>
      <c r="D154" s="375"/>
      <c r="E154" s="37"/>
      <c r="F154" s="37"/>
      <c r="G154" s="350"/>
      <c r="H154" s="351"/>
    </row>
    <row r="155" spans="2:8" s="341" customFormat="1" ht="15">
      <c r="B155" s="365"/>
      <c r="C155" s="369"/>
      <c r="D155" s="369"/>
      <c r="E155" s="369"/>
      <c r="F155" s="380"/>
      <c r="G155" s="350"/>
      <c r="H155" s="351"/>
    </row>
    <row r="156" spans="2:8" s="341" customFormat="1" ht="15">
      <c r="B156" s="365" t="s">
        <v>730</v>
      </c>
      <c r="C156" s="369"/>
      <c r="D156" s="369"/>
      <c r="E156" s="381"/>
      <c r="F156" s="306"/>
      <c r="G156" s="350"/>
      <c r="H156" s="351"/>
    </row>
    <row r="157" spans="2:8" s="341" customFormat="1" ht="15">
      <c r="B157" s="365"/>
      <c r="C157" s="375"/>
      <c r="D157" s="369"/>
      <c r="E157" s="382"/>
      <c r="F157" s="350"/>
      <c r="G157" s="350"/>
      <c r="H157" s="351"/>
    </row>
    <row r="158" spans="2:8" s="341" customFormat="1" ht="15">
      <c r="B158" s="383" t="s">
        <v>724</v>
      </c>
      <c r="C158" s="369"/>
      <c r="D158" s="369"/>
      <c r="E158" s="369"/>
      <c r="F158" s="349"/>
      <c r="G158" s="350"/>
      <c r="H158" s="351"/>
    </row>
    <row r="159" spans="2:8" s="341" customFormat="1" ht="15">
      <c r="B159" s="383"/>
      <c r="C159" s="369"/>
      <c r="D159" s="369"/>
      <c r="E159" s="384"/>
      <c r="F159" s="384"/>
      <c r="G159" s="350"/>
      <c r="H159" s="351"/>
    </row>
    <row r="160" spans="2:8" s="341" customFormat="1" ht="15">
      <c r="B160" s="383" t="s">
        <v>723</v>
      </c>
      <c r="C160" s="369"/>
      <c r="D160" s="369"/>
      <c r="E160" s="384"/>
      <c r="F160" s="384"/>
      <c r="G160" s="350"/>
      <c r="H160" s="351"/>
    </row>
    <row r="161" spans="2:8" s="341" customFormat="1" ht="15">
      <c r="B161" s="365"/>
      <c r="C161" s="369"/>
      <c r="D161" s="369"/>
      <c r="E161" s="369"/>
      <c r="F161" s="384"/>
      <c r="G161" s="350"/>
      <c r="H161" s="351"/>
    </row>
    <row r="162" spans="2:8" s="341" customFormat="1" ht="15">
      <c r="B162" s="365" t="s">
        <v>705</v>
      </c>
      <c r="C162" s="369"/>
      <c r="D162" s="369"/>
      <c r="E162" s="369"/>
      <c r="F162" s="349"/>
      <c r="G162" s="350"/>
      <c r="H162" s="351"/>
    </row>
    <row r="163" spans="2:8" s="341" customFormat="1" ht="15">
      <c r="B163" s="374"/>
      <c r="C163" s="385"/>
      <c r="D163" s="385"/>
      <c r="E163" s="385"/>
      <c r="F163" s="386"/>
      <c r="G163" s="350"/>
      <c r="H163" s="351"/>
    </row>
    <row r="164" spans="2:8" s="341" customFormat="1" ht="15">
      <c r="B164" s="374" t="s">
        <v>684</v>
      </c>
      <c r="C164" s="385"/>
      <c r="D164" s="385"/>
      <c r="E164" s="385"/>
      <c r="F164" s="386"/>
      <c r="G164" s="350"/>
      <c r="H164" s="351"/>
    </row>
    <row r="165" spans="2:8" s="341" customFormat="1" ht="15.75" thickBot="1">
      <c r="B165" s="374"/>
      <c r="C165" s="385"/>
      <c r="D165" s="385"/>
      <c r="E165" s="385"/>
      <c r="F165" s="386"/>
      <c r="G165" s="350"/>
      <c r="H165" s="351"/>
    </row>
    <row r="166" spans="2:8" s="341" customFormat="1" ht="15">
      <c r="B166" s="387" t="s">
        <v>685</v>
      </c>
      <c r="C166" s="388"/>
      <c r="D166" s="388"/>
      <c r="E166" s="388"/>
      <c r="F166" s="389"/>
      <c r="G166" s="345"/>
      <c r="H166" s="346"/>
    </row>
    <row r="167" spans="2:8" s="341" customFormat="1" ht="15">
      <c r="B167" s="374"/>
      <c r="C167" s="385"/>
      <c r="D167" s="385"/>
      <c r="E167" s="385"/>
      <c r="F167" s="386"/>
      <c r="G167" s="386"/>
      <c r="H167" s="351"/>
    </row>
    <row r="168" spans="2:8" s="341" customFormat="1" ht="60">
      <c r="B168" s="390" t="s">
        <v>655</v>
      </c>
      <c r="C168" s="391" t="s">
        <v>656</v>
      </c>
      <c r="D168" s="391" t="s">
        <v>657</v>
      </c>
      <c r="E168" s="391" t="s">
        <v>658</v>
      </c>
      <c r="F168" s="391" t="s">
        <v>659</v>
      </c>
      <c r="G168" s="392" t="s">
        <v>660</v>
      </c>
      <c r="H168" s="351"/>
    </row>
    <row r="169" spans="2:8" s="341" customFormat="1" ht="15">
      <c r="B169" s="393" t="s">
        <v>686</v>
      </c>
      <c r="C169" s="394"/>
      <c r="D169" s="395"/>
      <c r="E169" s="396"/>
      <c r="F169" s="396"/>
      <c r="G169" s="397"/>
      <c r="H169" s="351"/>
    </row>
    <row r="170" spans="2:8" s="341" customFormat="1" ht="15">
      <c r="B170" s="398" t="s">
        <v>80</v>
      </c>
      <c r="C170" s="394">
        <v>45016</v>
      </c>
      <c r="D170" s="395" t="s">
        <v>661</v>
      </c>
      <c r="E170" s="396">
        <v>6298.152559873484</v>
      </c>
      <c r="F170" s="396">
        <v>6152.75</v>
      </c>
      <c r="G170" s="630">
        <v>19524.91</v>
      </c>
      <c r="H170" s="351"/>
    </row>
    <row r="171" spans="2:8" s="341" customFormat="1" ht="15">
      <c r="B171" s="398" t="s">
        <v>123</v>
      </c>
      <c r="C171" s="394">
        <v>45016</v>
      </c>
      <c r="D171" s="395" t="s">
        <v>661</v>
      </c>
      <c r="E171" s="396">
        <v>491.2905</v>
      </c>
      <c r="F171" s="396">
        <v>491.25</v>
      </c>
      <c r="G171" s="631"/>
      <c r="H171" s="351"/>
    </row>
    <row r="172" spans="2:8" s="341" customFormat="1" ht="15">
      <c r="B172" s="398" t="s">
        <v>121</v>
      </c>
      <c r="C172" s="394">
        <v>45016</v>
      </c>
      <c r="D172" s="395" t="s">
        <v>661</v>
      </c>
      <c r="E172" s="396">
        <v>2524.540234102564</v>
      </c>
      <c r="F172" s="396">
        <v>2472.05</v>
      </c>
      <c r="G172" s="631"/>
      <c r="H172" s="351"/>
    </row>
    <row r="173" spans="2:8" s="341" customFormat="1" ht="15">
      <c r="B173" s="398" t="s">
        <v>114</v>
      </c>
      <c r="C173" s="394">
        <v>45016</v>
      </c>
      <c r="D173" s="395" t="s">
        <v>661</v>
      </c>
      <c r="E173" s="396">
        <v>1094.6620677419355</v>
      </c>
      <c r="F173" s="396">
        <v>1091.45</v>
      </c>
      <c r="G173" s="631"/>
      <c r="H173" s="351"/>
    </row>
    <row r="174" spans="2:8" s="341" customFormat="1" ht="15">
      <c r="B174" s="398" t="s">
        <v>114</v>
      </c>
      <c r="C174" s="394">
        <v>45016</v>
      </c>
      <c r="D174" s="395" t="s">
        <v>661</v>
      </c>
      <c r="E174" s="396">
        <v>1106.1079555310278</v>
      </c>
      <c r="F174" s="396">
        <v>1085</v>
      </c>
      <c r="G174" s="631"/>
      <c r="H174" s="351"/>
    </row>
    <row r="175" spans="2:8" s="341" customFormat="1" ht="15">
      <c r="B175" s="398" t="s">
        <v>99</v>
      </c>
      <c r="C175" s="394">
        <v>45016</v>
      </c>
      <c r="D175" s="395" t="s">
        <v>661</v>
      </c>
      <c r="E175" s="396">
        <v>1737.5731896573338</v>
      </c>
      <c r="F175" s="396">
        <v>1737.55</v>
      </c>
      <c r="G175" s="631"/>
      <c r="H175" s="351"/>
    </row>
    <row r="176" spans="2:8" s="341" customFormat="1" ht="15">
      <c r="B176" s="398" t="s">
        <v>102</v>
      </c>
      <c r="C176" s="394">
        <v>45016</v>
      </c>
      <c r="D176" s="395" t="s">
        <v>661</v>
      </c>
      <c r="E176" s="396">
        <v>8760.46852220339</v>
      </c>
      <c r="F176" s="396">
        <v>8682.75</v>
      </c>
      <c r="G176" s="631"/>
      <c r="H176" s="351"/>
    </row>
    <row r="177" spans="2:8" s="341" customFormat="1" ht="15">
      <c r="B177" s="398" t="s">
        <v>70</v>
      </c>
      <c r="C177" s="394">
        <v>45016</v>
      </c>
      <c r="D177" s="395" t="s">
        <v>661</v>
      </c>
      <c r="E177" s="396">
        <v>2422.6530446977813</v>
      </c>
      <c r="F177" s="396">
        <v>2334.45</v>
      </c>
      <c r="G177" s="631"/>
      <c r="H177" s="351"/>
    </row>
    <row r="178" spans="2:8" s="341" customFormat="1" ht="15">
      <c r="B178" s="398" t="s">
        <v>119</v>
      </c>
      <c r="C178" s="394">
        <v>45016</v>
      </c>
      <c r="D178" s="395" t="s">
        <v>661</v>
      </c>
      <c r="E178" s="396">
        <v>1144.2761009505703</v>
      </c>
      <c r="F178" s="396">
        <v>1107.95</v>
      </c>
      <c r="G178" s="632"/>
      <c r="H178" s="351"/>
    </row>
    <row r="179" spans="2:8" s="341" customFormat="1" ht="15">
      <c r="B179" s="398"/>
      <c r="C179" s="394"/>
      <c r="D179" s="395"/>
      <c r="E179" s="396"/>
      <c r="F179" s="396"/>
      <c r="G179" s="397"/>
      <c r="H179" s="351"/>
    </row>
    <row r="180" spans="2:8" s="341" customFormat="1" ht="15">
      <c r="B180" s="393" t="s">
        <v>687</v>
      </c>
      <c r="C180" s="394"/>
      <c r="D180" s="395"/>
      <c r="E180" s="396"/>
      <c r="F180" s="396"/>
      <c r="G180" s="397"/>
      <c r="H180" s="351"/>
    </row>
    <row r="181" spans="2:9" s="341" customFormat="1" ht="15">
      <c r="B181" s="398" t="s">
        <v>719</v>
      </c>
      <c r="C181" s="394">
        <v>45016</v>
      </c>
      <c r="D181" s="395" t="s">
        <v>661</v>
      </c>
      <c r="E181" s="399">
        <v>82.42875</v>
      </c>
      <c r="F181" s="399">
        <v>82.715</v>
      </c>
      <c r="G181" s="633">
        <v>9093.74</v>
      </c>
      <c r="H181" s="351"/>
      <c r="I181" s="400"/>
    </row>
    <row r="182" spans="2:9" s="341" customFormat="1" ht="15">
      <c r="B182" s="398" t="s">
        <v>719</v>
      </c>
      <c r="C182" s="394">
        <v>45016</v>
      </c>
      <c r="D182" s="395" t="s">
        <v>661</v>
      </c>
      <c r="E182" s="401">
        <v>82.89626220302375</v>
      </c>
      <c r="F182" s="401">
        <v>82.715</v>
      </c>
      <c r="G182" s="634"/>
      <c r="H182" s="351"/>
      <c r="I182" s="400"/>
    </row>
    <row r="183" spans="2:8" s="341" customFormat="1" ht="15">
      <c r="B183" s="613" t="s">
        <v>720</v>
      </c>
      <c r="C183" s="614"/>
      <c r="D183" s="614"/>
      <c r="E183" s="614"/>
      <c r="F183" s="614"/>
      <c r="G183" s="615"/>
      <c r="H183" s="351"/>
    </row>
    <row r="184" spans="2:8" s="341" customFormat="1" ht="30" customHeight="1">
      <c r="B184" s="616" t="s">
        <v>721</v>
      </c>
      <c r="C184" s="617"/>
      <c r="D184" s="617"/>
      <c r="E184" s="617"/>
      <c r="F184" s="617"/>
      <c r="G184" s="618"/>
      <c r="H184" s="351"/>
    </row>
    <row r="185" spans="2:8" s="341" customFormat="1" ht="15">
      <c r="B185" s="402"/>
      <c r="C185" s="403"/>
      <c r="D185" s="403"/>
      <c r="E185" s="404"/>
      <c r="F185" s="404"/>
      <c r="G185" s="404"/>
      <c r="H185" s="351"/>
    </row>
    <row r="186" spans="2:8" s="341" customFormat="1" ht="15">
      <c r="B186" s="405" t="s">
        <v>714</v>
      </c>
      <c r="C186" s="403"/>
      <c r="D186" s="406"/>
      <c r="E186" s="404"/>
      <c r="F186" s="404"/>
      <c r="G186" s="404"/>
      <c r="H186" s="351"/>
    </row>
    <row r="187" spans="2:8" s="341" customFormat="1" ht="15">
      <c r="B187" s="398" t="s">
        <v>688</v>
      </c>
      <c r="C187" s="407"/>
      <c r="D187" s="407"/>
      <c r="E187" s="407" t="s">
        <v>689</v>
      </c>
      <c r="F187" s="404"/>
      <c r="G187" s="404"/>
      <c r="H187" s="351"/>
    </row>
    <row r="188" spans="2:8" s="341" customFormat="1" ht="15">
      <c r="B188" s="398" t="s">
        <v>690</v>
      </c>
      <c r="C188" s="407"/>
      <c r="D188" s="407"/>
      <c r="E188" s="408">
        <f>21+25+451769</f>
        <v>451815</v>
      </c>
      <c r="F188" s="409"/>
      <c r="G188" s="409"/>
      <c r="H188" s="351"/>
    </row>
    <row r="189" spans="2:8" s="341" customFormat="1" ht="15">
      <c r="B189" s="398" t="s">
        <v>691</v>
      </c>
      <c r="C189" s="407"/>
      <c r="D189" s="407"/>
      <c r="E189" s="408">
        <f>21+25+451769</f>
        <v>451815</v>
      </c>
      <c r="F189" s="409"/>
      <c r="G189" s="409"/>
      <c r="H189" s="351"/>
    </row>
    <row r="190" spans="2:8" s="341" customFormat="1" ht="15">
      <c r="B190" s="398" t="s">
        <v>692</v>
      </c>
      <c r="C190" s="407"/>
      <c r="D190" s="407"/>
      <c r="E190" s="408"/>
      <c r="F190" s="409"/>
      <c r="G190" s="409"/>
      <c r="H190" s="351"/>
    </row>
    <row r="191" spans="2:8" s="341" customFormat="1" ht="15">
      <c r="B191" s="398" t="s">
        <v>693</v>
      </c>
      <c r="C191" s="407"/>
      <c r="D191" s="407"/>
      <c r="E191" s="408" t="s">
        <v>689</v>
      </c>
      <c r="F191" s="409"/>
      <c r="G191" s="409"/>
      <c r="H191" s="351"/>
    </row>
    <row r="192" spans="2:8" s="341" customFormat="1" ht="15">
      <c r="B192" s="398" t="s">
        <v>694</v>
      </c>
      <c r="C192" s="407"/>
      <c r="D192" s="407"/>
      <c r="E192" s="408">
        <v>46993827172.1</v>
      </c>
      <c r="F192" s="409"/>
      <c r="G192" s="409"/>
      <c r="H192" s="351"/>
    </row>
    <row r="193" spans="2:8" s="341" customFormat="1" ht="15">
      <c r="B193" s="398" t="s">
        <v>695</v>
      </c>
      <c r="C193" s="407"/>
      <c r="D193" s="407"/>
      <c r="E193" s="408">
        <v>46687909864.73126</v>
      </c>
      <c r="F193" s="409"/>
      <c r="G193" s="409"/>
      <c r="H193" s="351"/>
    </row>
    <row r="194" spans="2:8" s="341" customFormat="1" ht="15">
      <c r="B194" s="398" t="s">
        <v>696</v>
      </c>
      <c r="C194" s="407"/>
      <c r="D194" s="407"/>
      <c r="E194" s="408"/>
      <c r="F194" s="409"/>
      <c r="G194" s="410"/>
      <c r="H194" s="351"/>
    </row>
    <row r="195" spans="2:8" s="341" customFormat="1" ht="15">
      <c r="B195" s="398" t="s">
        <v>697</v>
      </c>
      <c r="C195" s="407"/>
      <c r="D195" s="407"/>
      <c r="E195" s="408">
        <f>E192-E193</f>
        <v>305917307.36873627</v>
      </c>
      <c r="F195" s="409"/>
      <c r="G195" s="411"/>
      <c r="H195" s="351"/>
    </row>
    <row r="196" spans="2:8" s="341" customFormat="1" ht="15">
      <c r="B196" s="412" t="s">
        <v>698</v>
      </c>
      <c r="C196" s="413"/>
      <c r="D196" s="413"/>
      <c r="E196" s="414"/>
      <c r="F196" s="409"/>
      <c r="G196" s="409"/>
      <c r="H196" s="351"/>
    </row>
    <row r="197" spans="2:8" s="341" customFormat="1" ht="15">
      <c r="B197" s="415"/>
      <c r="C197" s="404"/>
      <c r="D197" s="404"/>
      <c r="E197" s="414"/>
      <c r="F197" s="414"/>
      <c r="G197" s="409"/>
      <c r="H197" s="351"/>
    </row>
    <row r="198" spans="2:8" s="341" customFormat="1" ht="15">
      <c r="B198" s="405" t="s">
        <v>715</v>
      </c>
      <c r="C198" s="403"/>
      <c r="D198" s="406"/>
      <c r="E198" s="404"/>
      <c r="F198" s="404"/>
      <c r="G198" s="404"/>
      <c r="H198" s="351"/>
    </row>
    <row r="199" spans="2:8" s="341" customFormat="1" ht="15">
      <c r="B199" s="415"/>
      <c r="C199" s="404"/>
      <c r="D199" s="404"/>
      <c r="E199" s="404"/>
      <c r="F199" s="416"/>
      <c r="G199" s="416"/>
      <c r="H199" s="351"/>
    </row>
    <row r="200" spans="2:8" s="341" customFormat="1" ht="15">
      <c r="B200" s="405" t="s">
        <v>716</v>
      </c>
      <c r="C200" s="403"/>
      <c r="D200" s="417"/>
      <c r="E200" s="404"/>
      <c r="F200" s="418"/>
      <c r="G200" s="404"/>
      <c r="H200" s="351"/>
    </row>
    <row r="201" spans="2:8" s="341" customFormat="1" ht="15">
      <c r="B201" s="412"/>
      <c r="C201" s="413"/>
      <c r="D201" s="413"/>
      <c r="E201" s="404"/>
      <c r="F201" s="404"/>
      <c r="G201" s="404"/>
      <c r="H201" s="351"/>
    </row>
    <row r="202" spans="2:8" s="341" customFormat="1" ht="15">
      <c r="B202" s="419" t="s">
        <v>717</v>
      </c>
      <c r="C202" s="417"/>
      <c r="D202" s="417"/>
      <c r="E202" s="404"/>
      <c r="F202" s="418"/>
      <c r="G202" s="404"/>
      <c r="H202" s="351"/>
    </row>
    <row r="203" spans="2:8" s="341" customFormat="1" ht="45">
      <c r="B203" s="391" t="s">
        <v>655</v>
      </c>
      <c r="C203" s="391" t="s">
        <v>666</v>
      </c>
      <c r="D203" s="391" t="s">
        <v>667</v>
      </c>
      <c r="E203" s="391" t="s">
        <v>668</v>
      </c>
      <c r="F203" s="391" t="s">
        <v>669</v>
      </c>
      <c r="G203" s="404"/>
      <c r="H203" s="351"/>
    </row>
    <row r="204" spans="2:8" s="341" customFormat="1" ht="15">
      <c r="B204" s="619" t="s">
        <v>689</v>
      </c>
      <c r="C204" s="620"/>
      <c r="D204" s="620"/>
      <c r="E204" s="620"/>
      <c r="F204" s="621"/>
      <c r="G204" s="404"/>
      <c r="H204" s="351"/>
    </row>
    <row r="205" spans="2:8" s="341" customFormat="1" ht="15">
      <c r="B205" s="622" t="s">
        <v>699</v>
      </c>
      <c r="C205" s="614"/>
      <c r="D205" s="614"/>
      <c r="E205" s="614"/>
      <c r="F205" s="623"/>
      <c r="G205" s="404"/>
      <c r="H205" s="351"/>
    </row>
    <row r="206" spans="2:8" s="341" customFormat="1" ht="15">
      <c r="B206" s="419"/>
      <c r="C206" s="417"/>
      <c r="D206" s="417"/>
      <c r="E206" s="404"/>
      <c r="F206" s="418"/>
      <c r="G206" s="404"/>
      <c r="H206" s="351"/>
    </row>
    <row r="207" spans="2:8" s="341" customFormat="1" ht="15">
      <c r="B207" s="420" t="s">
        <v>707</v>
      </c>
      <c r="C207" s="406"/>
      <c r="D207" s="406"/>
      <c r="E207" s="404"/>
      <c r="F207" s="404"/>
      <c r="G207" s="404"/>
      <c r="H207" s="351"/>
    </row>
    <row r="208" spans="2:8" s="341" customFormat="1" ht="15">
      <c r="B208" s="398" t="s">
        <v>671</v>
      </c>
      <c r="C208" s="407"/>
      <c r="D208" s="407"/>
      <c r="E208" s="408">
        <v>1196</v>
      </c>
      <c r="F208" s="404"/>
      <c r="G208" s="404"/>
      <c r="H208" s="351"/>
    </row>
    <row r="209" spans="2:8" s="341" customFormat="1" ht="15">
      <c r="B209" s="398" t="s">
        <v>672</v>
      </c>
      <c r="C209" s="407"/>
      <c r="D209" s="407"/>
      <c r="E209" s="408">
        <v>1043270700</v>
      </c>
      <c r="F209" s="416"/>
      <c r="G209" s="421"/>
      <c r="H209" s="351"/>
    </row>
    <row r="210" spans="2:8" s="341" customFormat="1" ht="15">
      <c r="B210" s="398" t="s">
        <v>673</v>
      </c>
      <c r="C210" s="407"/>
      <c r="D210" s="407"/>
      <c r="E210" s="408">
        <v>4546885.4399999995</v>
      </c>
      <c r="F210" s="404"/>
      <c r="G210" s="422"/>
      <c r="H210" s="351"/>
    </row>
    <row r="211" spans="2:8" s="341" customFormat="1" ht="15">
      <c r="B211" s="423"/>
      <c r="C211" s="424"/>
      <c r="D211" s="424"/>
      <c r="E211" s="424"/>
      <c r="F211" s="424"/>
      <c r="G211" s="424"/>
      <c r="H211" s="351"/>
    </row>
    <row r="212" spans="2:8" s="341" customFormat="1" ht="15.75" thickBot="1">
      <c r="B212" s="425" t="s">
        <v>708</v>
      </c>
      <c r="C212" s="426"/>
      <c r="D212" s="426"/>
      <c r="E212" s="426"/>
      <c r="F212" s="426"/>
      <c r="G212" s="426"/>
      <c r="H212" s="356"/>
    </row>
    <row r="213" s="341" customFormat="1" ht="15"/>
    <row r="214" spans="2:10" ht="15">
      <c r="B214" s="606" t="s">
        <v>766</v>
      </c>
      <c r="C214" s="606"/>
      <c r="D214" s="606"/>
      <c r="E214" s="606"/>
      <c r="F214" s="606"/>
      <c r="G214" s="606"/>
      <c r="H214" s="606"/>
      <c r="I214" s="606"/>
      <c r="J214" s="606"/>
    </row>
    <row r="215" spans="2:10" ht="15" customHeight="1">
      <c r="B215" s="610" t="s">
        <v>767</v>
      </c>
      <c r="C215" s="611" t="s">
        <v>768</v>
      </c>
      <c r="D215" s="611"/>
      <c r="E215" s="428" t="s">
        <v>769</v>
      </c>
      <c r="F215" s="428" t="s">
        <v>770</v>
      </c>
      <c r="G215" s="607" t="s">
        <v>771</v>
      </c>
      <c r="H215" s="608"/>
      <c r="I215" s="608"/>
      <c r="J215" s="609"/>
    </row>
    <row r="216" spans="2:10" ht="25.5">
      <c r="B216" s="610"/>
      <c r="C216" s="428" t="s">
        <v>517</v>
      </c>
      <c r="D216" s="428" t="s">
        <v>512</v>
      </c>
      <c r="E216" s="428" t="s">
        <v>772</v>
      </c>
      <c r="F216" s="428" t="s">
        <v>773</v>
      </c>
      <c r="G216" s="428" t="s">
        <v>517</v>
      </c>
      <c r="H216" s="428" t="s">
        <v>512</v>
      </c>
      <c r="I216" s="428" t="s">
        <v>772</v>
      </c>
      <c r="J216" s="428" t="s">
        <v>773</v>
      </c>
    </row>
    <row r="217" spans="2:10" ht="15">
      <c r="B217" s="427" t="s">
        <v>774</v>
      </c>
      <c r="C217" s="429">
        <v>0.17543340524580286</v>
      </c>
      <c r="D217" s="429">
        <v>0.18372690614291765</v>
      </c>
      <c r="E217" s="429">
        <v>0.13581067686185877</v>
      </c>
      <c r="F217" s="429">
        <v>0.12879764222952894</v>
      </c>
      <c r="G217" s="430">
        <v>48530.8</v>
      </c>
      <c r="H217" s="430">
        <v>51982.59999999999</v>
      </c>
      <c r="I217" s="430">
        <v>34712.272582410726</v>
      </c>
      <c r="J217" s="430">
        <v>32673.5392603183</v>
      </c>
    </row>
    <row r="218" spans="2:10" ht="15">
      <c r="B218" s="431" t="s">
        <v>775</v>
      </c>
      <c r="C218" s="429">
        <v>0.02300403672045448</v>
      </c>
      <c r="D218" s="429">
        <v>0.03323149946234105</v>
      </c>
      <c r="E218" s="429">
        <v>0.025829611918839257</v>
      </c>
      <c r="F218" s="429">
        <v>0.04270523632458234</v>
      </c>
      <c r="G218" s="430">
        <v>10230.040367204545</v>
      </c>
      <c r="H218" s="430">
        <v>10332.31499462341</v>
      </c>
      <c r="I218" s="430">
        <v>10258.296119188393</v>
      </c>
      <c r="J218" s="430">
        <v>10427.052363245823</v>
      </c>
    </row>
    <row r="219" spans="2:10" ht="15">
      <c r="B219" s="431" t="s">
        <v>776</v>
      </c>
      <c r="C219" s="429">
        <v>0.22862457633458955</v>
      </c>
      <c r="D219" s="429">
        <v>0.24078677722814512</v>
      </c>
      <c r="E219" s="429">
        <v>0.17547504890930798</v>
      </c>
      <c r="F219" s="429">
        <v>0.16977100801067713</v>
      </c>
      <c r="G219" s="430">
        <v>18556.778293553987</v>
      </c>
      <c r="H219" s="430">
        <v>19113.850045778283</v>
      </c>
      <c r="I219" s="430">
        <v>16249.223442452581</v>
      </c>
      <c r="J219" s="430">
        <v>16013.605969891118</v>
      </c>
    </row>
    <row r="220" spans="2:10" ht="15">
      <c r="B220" s="431" t="s">
        <v>777</v>
      </c>
      <c r="C220" s="429">
        <v>0.1553653016875527</v>
      </c>
      <c r="D220" s="429">
        <v>0.1655286494309811</v>
      </c>
      <c r="E220" s="429">
        <v>0.1065628632191995</v>
      </c>
      <c r="F220" s="429">
        <v>0.11886258528558491</v>
      </c>
      <c r="G220" s="430">
        <v>20595.31488711594</v>
      </c>
      <c r="H220" s="430">
        <v>21517.758092557327</v>
      </c>
      <c r="I220" s="430">
        <v>16595.90489559081</v>
      </c>
      <c r="J220" s="430">
        <v>17539.507379144787</v>
      </c>
    </row>
    <row r="221" spans="2:10" ht="15">
      <c r="B221" s="432"/>
      <c r="C221" s="433"/>
      <c r="D221" s="433"/>
      <c r="E221" s="433"/>
      <c r="F221" s="433"/>
      <c r="G221" s="433"/>
      <c r="H221" s="434"/>
      <c r="I221" s="434"/>
      <c r="J221" s="434"/>
    </row>
    <row r="222" spans="2:10" ht="15">
      <c r="B222" s="38"/>
      <c r="C222" s="38"/>
      <c r="D222" s="38"/>
      <c r="E222" s="38"/>
      <c r="F222" s="38"/>
      <c r="G222" s="38"/>
      <c r="H222" s="38"/>
      <c r="I222" s="38"/>
      <c r="J222" s="38"/>
    </row>
    <row r="223" spans="2:10" ht="15">
      <c r="B223" s="606" t="s">
        <v>778</v>
      </c>
      <c r="C223" s="606"/>
      <c r="D223" s="606"/>
      <c r="E223" s="606"/>
      <c r="F223" s="606"/>
      <c r="G223" s="432"/>
      <c r="H223" s="38"/>
      <c r="I223" s="38"/>
      <c r="J223" s="38"/>
    </row>
    <row r="224" spans="2:10" ht="38.25">
      <c r="B224" s="435" t="s">
        <v>801</v>
      </c>
      <c r="C224" s="436" t="s">
        <v>779</v>
      </c>
      <c r="D224" s="436" t="s">
        <v>775</v>
      </c>
      <c r="E224" s="436" t="s">
        <v>776</v>
      </c>
      <c r="F224" s="436" t="s">
        <v>777</v>
      </c>
      <c r="G224" s="38"/>
      <c r="H224" s="38"/>
      <c r="I224" s="38"/>
      <c r="J224" s="38"/>
    </row>
    <row r="225" spans="2:10" ht="15">
      <c r="B225" s="427" t="s">
        <v>780</v>
      </c>
      <c r="C225" s="437">
        <v>1180000</v>
      </c>
      <c r="D225" s="437">
        <v>120000</v>
      </c>
      <c r="E225" s="437">
        <v>360000</v>
      </c>
      <c r="F225" s="437">
        <v>600000</v>
      </c>
      <c r="G225" s="438"/>
      <c r="H225" s="38"/>
      <c r="I225" s="38"/>
      <c r="J225" s="38"/>
    </row>
    <row r="226" spans="2:10" ht="15">
      <c r="B226" s="427" t="s">
        <v>781</v>
      </c>
      <c r="C226" s="437">
        <v>2770544.64564984</v>
      </c>
      <c r="D226" s="437">
        <v>122468.38306574436</v>
      </c>
      <c r="E226" s="437">
        <v>456920.7169308193</v>
      </c>
      <c r="F226" s="437">
        <v>930923.0418281872</v>
      </c>
      <c r="G226" s="438"/>
      <c r="H226" s="38"/>
      <c r="I226" s="38"/>
      <c r="J226" s="38"/>
    </row>
    <row r="227" spans="2:10" ht="15">
      <c r="B227" s="427" t="s">
        <v>782</v>
      </c>
      <c r="C227" s="439">
        <v>0.16589738078393707</v>
      </c>
      <c r="D227" s="439">
        <v>0.038679739469256916</v>
      </c>
      <c r="E227" s="439">
        <v>0.16166963868433848</v>
      </c>
      <c r="F227" s="439">
        <v>0.17636505042822867</v>
      </c>
      <c r="G227" s="440"/>
      <c r="H227" s="38"/>
      <c r="I227" s="38"/>
      <c r="J227" s="38"/>
    </row>
    <row r="228" spans="2:10" ht="15">
      <c r="B228" s="427" t="s">
        <v>783</v>
      </c>
      <c r="C228" s="439">
        <v>0.12720311318608174</v>
      </c>
      <c r="D228" s="439">
        <v>-0.02770045430933595</v>
      </c>
      <c r="E228" s="439">
        <v>0.14011869866722093</v>
      </c>
      <c r="F228" s="439">
        <v>0.13074523230450055</v>
      </c>
      <c r="G228" s="440"/>
      <c r="H228" s="38"/>
      <c r="I228" s="38"/>
      <c r="J228" s="38"/>
    </row>
    <row r="229" spans="2:10" ht="15">
      <c r="B229" s="427" t="s">
        <v>784</v>
      </c>
      <c r="C229" s="439">
        <v>0.1254321594399355</v>
      </c>
      <c r="D229" s="439">
        <v>0.009259726292479961</v>
      </c>
      <c r="E229" s="439">
        <v>0.1419132586634391</v>
      </c>
      <c r="F229" s="439">
        <v>0.13158472553953446</v>
      </c>
      <c r="G229" s="440"/>
      <c r="H229" s="38"/>
      <c r="I229" s="38"/>
      <c r="J229" s="38"/>
    </row>
    <row r="230" spans="2:10" ht="15">
      <c r="B230" s="38"/>
      <c r="C230" s="38"/>
      <c r="D230" s="38"/>
      <c r="E230" s="38"/>
      <c r="F230" s="38"/>
      <c r="G230" s="38"/>
      <c r="H230" s="38"/>
      <c r="I230" s="38"/>
      <c r="J230" s="38"/>
    </row>
    <row r="231" spans="2:10" ht="15">
      <c r="B231" s="606" t="s">
        <v>785</v>
      </c>
      <c r="C231" s="606"/>
      <c r="D231" s="606"/>
      <c r="E231" s="606"/>
      <c r="F231" s="606"/>
      <c r="G231" s="432"/>
      <c r="H231" s="38"/>
      <c r="I231" s="38"/>
      <c r="J231" s="38"/>
    </row>
    <row r="232" spans="2:10" ht="38.25">
      <c r="B232" s="435" t="s">
        <v>801</v>
      </c>
      <c r="C232" s="436" t="s">
        <v>779</v>
      </c>
      <c r="D232" s="436" t="s">
        <v>775</v>
      </c>
      <c r="E232" s="436" t="s">
        <v>776</v>
      </c>
      <c r="F232" s="436" t="s">
        <v>777</v>
      </c>
      <c r="G232" s="38"/>
      <c r="H232" s="38"/>
      <c r="I232" s="38"/>
      <c r="J232" s="38"/>
    </row>
    <row r="233" spans="2:10" ht="15">
      <c r="B233" s="427" t="s">
        <v>780</v>
      </c>
      <c r="C233" s="437">
        <v>1180000</v>
      </c>
      <c r="D233" s="437">
        <v>120000</v>
      </c>
      <c r="E233" s="437">
        <v>360000</v>
      </c>
      <c r="F233" s="437">
        <v>600000</v>
      </c>
      <c r="G233" s="438"/>
      <c r="H233" s="38"/>
      <c r="I233" s="38"/>
      <c r="J233" s="38"/>
    </row>
    <row r="234" spans="2:10" ht="15">
      <c r="B234" s="427" t="s">
        <v>781</v>
      </c>
      <c r="C234" s="437">
        <v>2908509.7011063662</v>
      </c>
      <c r="D234" s="437">
        <v>123092.84440439436</v>
      </c>
      <c r="E234" s="437">
        <v>464886.5041817928</v>
      </c>
      <c r="F234" s="437">
        <v>957091.6423464784</v>
      </c>
      <c r="G234" s="438"/>
      <c r="H234" s="38"/>
      <c r="I234" s="38"/>
      <c r="J234" s="38"/>
    </row>
    <row r="235" spans="2:10" ht="15">
      <c r="B235" s="427" t="s">
        <v>782</v>
      </c>
      <c r="C235" s="439">
        <v>0.17511000041623673</v>
      </c>
      <c r="D235" s="439">
        <v>0.04853623262712866</v>
      </c>
      <c r="E235" s="439">
        <v>0.17389688983628585</v>
      </c>
      <c r="F235" s="439">
        <v>0.18774068769271768</v>
      </c>
      <c r="G235" s="440"/>
      <c r="H235" s="38"/>
      <c r="I235" s="38"/>
      <c r="J235" s="38"/>
    </row>
    <row r="236" spans="2:10" ht="15">
      <c r="B236" s="427" t="s">
        <v>783</v>
      </c>
      <c r="C236" s="439">
        <v>0.12720311318608174</v>
      </c>
      <c r="D236" s="439">
        <v>-0.02770045430933595</v>
      </c>
      <c r="E236" s="439">
        <v>0.14011869866722093</v>
      </c>
      <c r="F236" s="439">
        <v>0.13074523230450055</v>
      </c>
      <c r="G236" s="440"/>
      <c r="H236" s="38"/>
      <c r="I236" s="38"/>
      <c r="J236" s="38"/>
    </row>
    <row r="237" spans="2:10" ht="15">
      <c r="B237" s="427" t="s">
        <v>784</v>
      </c>
      <c r="C237" s="439">
        <v>0.1254321594399355</v>
      </c>
      <c r="D237" s="439">
        <v>0.009259726292479961</v>
      </c>
      <c r="E237" s="439">
        <v>0.1419132586634391</v>
      </c>
      <c r="F237" s="439">
        <v>0.13158472553953446</v>
      </c>
      <c r="G237" s="440"/>
      <c r="H237" s="38"/>
      <c r="I237" s="38"/>
      <c r="J237" s="38"/>
    </row>
    <row r="238" spans="2:10" ht="15"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2:10" ht="15">
      <c r="B239" s="435" t="s">
        <v>786</v>
      </c>
      <c r="C239" s="435"/>
      <c r="D239" s="38"/>
      <c r="E239" s="38"/>
      <c r="F239" s="38"/>
      <c r="G239" s="38"/>
      <c r="H239" s="38"/>
      <c r="I239" s="38"/>
      <c r="J239" s="38"/>
    </row>
    <row r="240" spans="2:10" ht="15">
      <c r="B240" s="441" t="s">
        <v>787</v>
      </c>
      <c r="C240" s="442">
        <v>0.19361148327634725</v>
      </c>
      <c r="E240" s="443"/>
      <c r="F240" s="38"/>
      <c r="G240" s="38"/>
      <c r="H240" s="38"/>
      <c r="I240" s="38"/>
      <c r="J240" s="38"/>
    </row>
    <row r="241" spans="2:10" ht="15">
      <c r="B241" s="441" t="s">
        <v>788</v>
      </c>
      <c r="C241" s="442">
        <v>0.22653418877436066</v>
      </c>
      <c r="E241" s="443"/>
      <c r="F241" s="38"/>
      <c r="G241" s="38"/>
      <c r="H241" s="38"/>
      <c r="I241" s="38"/>
      <c r="J241" s="38"/>
    </row>
    <row r="242" spans="2:10" ht="15">
      <c r="B242" s="441" t="s">
        <v>789</v>
      </c>
      <c r="C242" s="444">
        <v>0.8256217394822094</v>
      </c>
      <c r="E242" s="445"/>
      <c r="F242" s="38"/>
      <c r="G242" s="38"/>
      <c r="H242" s="38"/>
      <c r="I242" s="38"/>
      <c r="J242" s="38"/>
    </row>
    <row r="243" spans="2:10" ht="15">
      <c r="B243" s="441" t="s">
        <v>790</v>
      </c>
      <c r="C243" s="444">
        <v>0.7646961969811558</v>
      </c>
      <c r="E243" s="445"/>
      <c r="F243" s="38"/>
      <c r="G243" s="38"/>
      <c r="H243" s="38"/>
      <c r="I243" s="38"/>
      <c r="J243" s="38"/>
    </row>
    <row r="244" spans="2:10" ht="15">
      <c r="B244" s="441" t="s">
        <v>791</v>
      </c>
      <c r="C244" s="444">
        <v>0.2090370662720684</v>
      </c>
      <c r="E244" s="445"/>
      <c r="F244" s="38"/>
      <c r="G244" s="38"/>
      <c r="H244" s="38"/>
      <c r="I244" s="38"/>
      <c r="J244" s="38"/>
    </row>
    <row r="245" spans="2:10" ht="15">
      <c r="B245" s="441" t="s">
        <v>792</v>
      </c>
      <c r="C245" s="444">
        <v>-0.04574140119701431</v>
      </c>
      <c r="E245" s="445"/>
      <c r="F245" s="38"/>
      <c r="G245" s="38"/>
      <c r="H245" s="38"/>
      <c r="I245" s="38"/>
      <c r="J245" s="38"/>
    </row>
    <row r="246" spans="2:10" ht="15">
      <c r="B246" s="324" t="s">
        <v>793</v>
      </c>
      <c r="C246" s="446">
        <v>0.3695043713514574</v>
      </c>
      <c r="E246" s="447"/>
      <c r="F246" s="38"/>
      <c r="G246" s="38"/>
      <c r="H246" s="38"/>
      <c r="I246" s="38"/>
      <c r="J246" s="38"/>
    </row>
    <row r="247" spans="2:10" ht="15">
      <c r="B247" s="427" t="s">
        <v>794</v>
      </c>
      <c r="C247" s="448">
        <v>0.067</v>
      </c>
      <c r="E247" s="443"/>
      <c r="F247" s="38"/>
      <c r="G247" s="38"/>
      <c r="H247" s="38"/>
      <c r="I247" s="38"/>
      <c r="J247" s="38"/>
    </row>
    <row r="248" spans="2:10" ht="15">
      <c r="B248" s="432"/>
      <c r="C248" s="443"/>
      <c r="E248" s="443"/>
      <c r="F248" s="38"/>
      <c r="G248" s="38"/>
      <c r="H248" s="38"/>
      <c r="I248" s="38"/>
      <c r="J248" s="38"/>
    </row>
    <row r="249" spans="2:10" ht="15">
      <c r="B249" s="432"/>
      <c r="C249" s="443"/>
      <c r="E249" s="443"/>
      <c r="F249" s="38"/>
      <c r="G249" s="38"/>
      <c r="H249" s="38"/>
      <c r="I249" s="38"/>
      <c r="J249" s="38"/>
    </row>
    <row r="250" spans="2:10" ht="15">
      <c r="B250" s="428" t="s">
        <v>795</v>
      </c>
      <c r="C250" s="435"/>
      <c r="E250" s="443"/>
      <c r="F250" s="38"/>
      <c r="G250" s="38"/>
      <c r="H250" s="38"/>
      <c r="I250" s="38"/>
      <c r="J250" s="38"/>
    </row>
    <row r="251" spans="2:10" ht="15">
      <c r="B251" s="441" t="s">
        <v>796</v>
      </c>
      <c r="C251" s="449">
        <v>0.07579503594231612</v>
      </c>
      <c r="E251" s="443"/>
      <c r="F251" s="38"/>
      <c r="G251" s="38"/>
      <c r="H251" s="38"/>
      <c r="I251" s="38"/>
      <c r="J251" s="38"/>
    </row>
    <row r="252" spans="2:10" ht="15">
      <c r="B252" s="38"/>
      <c r="C252" s="38"/>
      <c r="D252" s="38"/>
      <c r="E252" s="38"/>
      <c r="F252" s="38"/>
      <c r="G252" s="38"/>
      <c r="H252" s="38"/>
      <c r="I252" s="38"/>
      <c r="J252" s="38"/>
    </row>
    <row r="253" spans="2:10" ht="15">
      <c r="B253" s="38"/>
      <c r="C253" s="38"/>
      <c r="D253" s="38"/>
      <c r="E253" s="38"/>
      <c r="F253" s="38"/>
      <c r="G253" s="38"/>
      <c r="H253" s="38"/>
      <c r="I253" s="38"/>
      <c r="J253" s="38"/>
    </row>
    <row r="254" spans="2:10" ht="15">
      <c r="B254" s="428" t="s">
        <v>797</v>
      </c>
      <c r="C254" s="38"/>
      <c r="D254" s="38"/>
      <c r="E254" s="38"/>
      <c r="F254" s="38"/>
      <c r="G254" s="38"/>
      <c r="H254" s="38"/>
      <c r="I254" s="38"/>
      <c r="J254" s="38"/>
    </row>
    <row r="255" spans="2:10" ht="15">
      <c r="B255" s="427" t="s">
        <v>798</v>
      </c>
      <c r="C255" s="432"/>
      <c r="D255" s="38"/>
      <c r="E255" s="38"/>
      <c r="F255" s="38"/>
      <c r="G255" s="38"/>
      <c r="H255" s="38"/>
      <c r="I255" s="38"/>
      <c r="J255" s="38"/>
    </row>
    <row r="256" spans="2:10" ht="15">
      <c r="B256" s="427" t="s">
        <v>799</v>
      </c>
      <c r="C256" s="432"/>
      <c r="D256" s="38"/>
      <c r="E256" s="38"/>
      <c r="F256" s="38"/>
      <c r="G256" s="38"/>
      <c r="H256" s="38"/>
      <c r="I256" s="38"/>
      <c r="J256" s="38"/>
    </row>
    <row r="257" ht="15" thickBot="1"/>
    <row r="258" spans="2:6" ht="15">
      <c r="B258" s="450"/>
      <c r="C258" s="451"/>
      <c r="D258" s="451"/>
      <c r="E258" s="602" t="s">
        <v>802</v>
      </c>
      <c r="F258" s="603"/>
    </row>
    <row r="259" spans="2:6" ht="14.25">
      <c r="B259" s="452" t="s">
        <v>803</v>
      </c>
      <c r="C259" s="453"/>
      <c r="D259" s="453"/>
      <c r="E259" s="454"/>
      <c r="F259" s="455"/>
    </row>
    <row r="260" spans="2:6" ht="14.25">
      <c r="B260" s="456"/>
      <c r="C260" s="453"/>
      <c r="D260" s="453"/>
      <c r="E260" s="453"/>
      <c r="F260" s="455"/>
    </row>
    <row r="261" spans="2:6" ht="14.25">
      <c r="B261" s="456"/>
      <c r="C261" s="457"/>
      <c r="D261" s="457"/>
      <c r="E261" s="454"/>
      <c r="F261" s="455"/>
    </row>
    <row r="262" spans="2:6" ht="14.25">
      <c r="B262" s="458" t="s">
        <v>804</v>
      </c>
      <c r="C262" s="457"/>
      <c r="D262" s="457"/>
      <c r="E262" s="454"/>
      <c r="F262" s="455"/>
    </row>
    <row r="263" spans="2:6" ht="14.25">
      <c r="B263" s="604" t="s">
        <v>805</v>
      </c>
      <c r="C263" s="605"/>
      <c r="D263" s="605"/>
      <c r="E263" s="454"/>
      <c r="F263" s="455"/>
    </row>
    <row r="264" spans="2:6" ht="14.25">
      <c r="B264" s="604"/>
      <c r="C264" s="605"/>
      <c r="D264" s="605"/>
      <c r="E264" s="454"/>
      <c r="F264" s="455"/>
    </row>
    <row r="265" spans="2:6" ht="14.25">
      <c r="B265" s="458" t="s">
        <v>806</v>
      </c>
      <c r="C265" s="457"/>
      <c r="D265" s="457"/>
      <c r="E265" s="454"/>
      <c r="F265" s="455"/>
    </row>
    <row r="266" spans="2:6" ht="14.25">
      <c r="B266" s="456"/>
      <c r="C266" s="453"/>
      <c r="D266" s="453"/>
      <c r="E266" s="454"/>
      <c r="F266" s="455"/>
    </row>
    <row r="267" spans="2:6" ht="15" thickBot="1">
      <c r="B267" s="459"/>
      <c r="C267" s="460"/>
      <c r="D267" s="460"/>
      <c r="E267" s="461"/>
      <c r="F267" s="462"/>
    </row>
    <row r="268" ht="15" thickBot="1"/>
    <row r="269" ht="15">
      <c r="B269" s="463" t="s">
        <v>807</v>
      </c>
    </row>
    <row r="270" ht="15">
      <c r="B270" s="464" t="s">
        <v>808</v>
      </c>
    </row>
    <row r="271" ht="14.25">
      <c r="B271" s="465"/>
    </row>
    <row r="272" ht="14.25">
      <c r="B272" s="465"/>
    </row>
    <row r="273" ht="14.25">
      <c r="B273" s="465"/>
    </row>
    <row r="274" ht="14.25">
      <c r="B274" s="465"/>
    </row>
    <row r="275" ht="14.25">
      <c r="B275" s="465"/>
    </row>
    <row r="276" ht="14.25">
      <c r="B276" s="465"/>
    </row>
    <row r="277" ht="14.25">
      <c r="B277" s="465"/>
    </row>
    <row r="278" ht="14.25">
      <c r="B278" s="465"/>
    </row>
    <row r="279" ht="15" thickBot="1">
      <c r="B279" s="466"/>
    </row>
  </sheetData>
  <mergeCells count="19">
    <mergeCell ref="B1:G1"/>
    <mergeCell ref="B183:G183"/>
    <mergeCell ref="B184:G184"/>
    <mergeCell ref="B204:F204"/>
    <mergeCell ref="B205:F205"/>
    <mergeCell ref="B123:D123"/>
    <mergeCell ref="B126:G126"/>
    <mergeCell ref="B133:B134"/>
    <mergeCell ref="C133:C134"/>
    <mergeCell ref="G170:G178"/>
    <mergeCell ref="G181:G182"/>
    <mergeCell ref="E258:F258"/>
    <mergeCell ref="B263:D264"/>
    <mergeCell ref="B231:F231"/>
    <mergeCell ref="G215:J215"/>
    <mergeCell ref="B214:J214"/>
    <mergeCell ref="B215:B216"/>
    <mergeCell ref="C215:D215"/>
    <mergeCell ref="B223:F223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ignoredErrors>
    <ignoredError sqref="F1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14D6-B0A8-4717-9586-EED6D04017F3}">
  <sheetPr>
    <outlinePr summaryBelow="0"/>
  </sheetPr>
  <dimension ref="A1:K184"/>
  <sheetViews>
    <sheetView workbookViewId="0" topLeftCell="A1">
      <selection activeCell="B4" sqref="B4"/>
    </sheetView>
  </sheetViews>
  <sheetFormatPr defaultColWidth="9.140625" defaultRowHeight="15"/>
  <cols>
    <col min="1" max="1" width="3.28125" style="478" customWidth="1"/>
    <col min="2" max="2" width="69.140625" style="469" customWidth="1"/>
    <col min="3" max="3" width="16.7109375" style="469" customWidth="1"/>
    <col min="4" max="4" width="18.7109375" style="469" customWidth="1"/>
    <col min="5" max="5" width="19.57421875" style="469" customWidth="1"/>
    <col min="6" max="7" width="25.00390625" style="469" customWidth="1"/>
    <col min="8" max="9" width="16.7109375" style="469" customWidth="1"/>
    <col min="10" max="16384" width="9.140625" style="469" customWidth="1"/>
  </cols>
  <sheetData>
    <row r="1" spans="1:9" ht="15.95" customHeight="1">
      <c r="A1" s="467"/>
      <c r="B1" s="643" t="s">
        <v>745</v>
      </c>
      <c r="C1" s="643"/>
      <c r="D1" s="643"/>
      <c r="E1" s="643"/>
      <c r="F1" s="468"/>
      <c r="G1" s="468"/>
      <c r="H1" s="468"/>
      <c r="I1" s="468"/>
    </row>
    <row r="2" spans="1:9" ht="12.95" customHeight="1">
      <c r="A2" s="467"/>
      <c r="B2" s="162"/>
      <c r="C2" s="468"/>
      <c r="D2" s="468"/>
      <c r="E2" s="468"/>
      <c r="F2" s="468"/>
      <c r="G2" s="468"/>
      <c r="H2" s="468"/>
      <c r="I2" s="468"/>
    </row>
    <row r="3" spans="1:9" ht="12.95" customHeight="1" thickBot="1">
      <c r="A3" s="163" t="s">
        <v>7</v>
      </c>
      <c r="B3" s="470" t="s">
        <v>8</v>
      </c>
      <c r="C3" s="468"/>
      <c r="D3" s="468"/>
      <c r="E3" s="468"/>
      <c r="F3" s="468"/>
      <c r="G3" s="468"/>
      <c r="H3" s="468"/>
      <c r="I3" s="468"/>
    </row>
    <row r="4" spans="1:9" ht="27.95" customHeight="1">
      <c r="A4" s="467"/>
      <c r="B4" s="164" t="s">
        <v>9</v>
      </c>
      <c r="C4" s="165" t="s">
        <v>10</v>
      </c>
      <c r="D4" s="166" t="s">
        <v>227</v>
      </c>
      <c r="E4" s="166" t="s">
        <v>12</v>
      </c>
      <c r="F4" s="166" t="s">
        <v>13</v>
      </c>
      <c r="G4" s="166" t="s">
        <v>14</v>
      </c>
      <c r="H4" s="166" t="s">
        <v>15</v>
      </c>
      <c r="I4" s="167" t="s">
        <v>16</v>
      </c>
    </row>
    <row r="5" spans="1:9" ht="12.95" customHeight="1">
      <c r="A5" s="467"/>
      <c r="B5" s="168" t="s">
        <v>228</v>
      </c>
      <c r="C5" s="169"/>
      <c r="D5" s="169"/>
      <c r="E5" s="169"/>
      <c r="F5" s="169"/>
      <c r="G5" s="169"/>
      <c r="H5" s="471"/>
      <c r="I5" s="472"/>
    </row>
    <row r="6" spans="1:9" ht="12.95" customHeight="1">
      <c r="A6" s="467"/>
      <c r="B6" s="168" t="s">
        <v>229</v>
      </c>
      <c r="C6" s="169"/>
      <c r="D6" s="169"/>
      <c r="E6" s="169"/>
      <c r="F6" s="468"/>
      <c r="G6" s="471"/>
      <c r="H6" s="471"/>
      <c r="I6" s="472"/>
    </row>
    <row r="7" spans="1:9" ht="12.95" customHeight="1">
      <c r="A7" s="163" t="s">
        <v>230</v>
      </c>
      <c r="B7" s="170" t="s">
        <v>496</v>
      </c>
      <c r="C7" s="169" t="s">
        <v>231</v>
      </c>
      <c r="D7" s="169" t="s">
        <v>232</v>
      </c>
      <c r="E7" s="171">
        <v>7500000</v>
      </c>
      <c r="F7" s="172">
        <v>7495.58</v>
      </c>
      <c r="G7" s="173">
        <v>0.0515</v>
      </c>
      <c r="H7" s="174">
        <v>0.0676505</v>
      </c>
      <c r="I7" s="175"/>
    </row>
    <row r="8" spans="1:9" ht="12.95" customHeight="1">
      <c r="A8" s="467"/>
      <c r="B8" s="168" t="s">
        <v>126</v>
      </c>
      <c r="C8" s="169"/>
      <c r="D8" s="169"/>
      <c r="E8" s="169"/>
      <c r="F8" s="176">
        <v>7495.58</v>
      </c>
      <c r="G8" s="177">
        <v>0.0515</v>
      </c>
      <c r="H8" s="178"/>
      <c r="I8" s="179"/>
    </row>
    <row r="9" spans="1:9" ht="12.95" customHeight="1">
      <c r="A9" s="467"/>
      <c r="B9" s="59" t="s">
        <v>233</v>
      </c>
      <c r="C9" s="180"/>
      <c r="D9" s="180"/>
      <c r="E9" s="180"/>
      <c r="F9" s="178" t="s">
        <v>128</v>
      </c>
      <c r="G9" s="178" t="s">
        <v>128</v>
      </c>
      <c r="H9" s="178"/>
      <c r="I9" s="179"/>
    </row>
    <row r="10" spans="1:9" ht="12.95" customHeight="1">
      <c r="A10" s="467"/>
      <c r="B10" s="59" t="s">
        <v>126</v>
      </c>
      <c r="C10" s="180"/>
      <c r="D10" s="180"/>
      <c r="E10" s="180"/>
      <c r="F10" s="178" t="s">
        <v>128</v>
      </c>
      <c r="G10" s="178" t="s">
        <v>128</v>
      </c>
      <c r="H10" s="178"/>
      <c r="I10" s="179"/>
    </row>
    <row r="11" spans="1:9" ht="12.95" customHeight="1">
      <c r="A11" s="467"/>
      <c r="B11" s="59" t="s">
        <v>129</v>
      </c>
      <c r="C11" s="181"/>
      <c r="D11" s="180"/>
      <c r="E11" s="181"/>
      <c r="F11" s="176">
        <v>7495.58</v>
      </c>
      <c r="G11" s="177">
        <v>0.0515</v>
      </c>
      <c r="H11" s="178"/>
      <c r="I11" s="179"/>
    </row>
    <row r="12" spans="1:9" ht="12.95" customHeight="1">
      <c r="A12" s="467"/>
      <c r="B12" s="168" t="s">
        <v>155</v>
      </c>
      <c r="C12" s="169"/>
      <c r="D12" s="169"/>
      <c r="E12" s="169"/>
      <c r="F12" s="169"/>
      <c r="G12" s="169"/>
      <c r="H12" s="471"/>
      <c r="I12" s="472"/>
    </row>
    <row r="13" spans="1:9" ht="12.95" customHeight="1">
      <c r="A13" s="467"/>
      <c r="B13" s="168" t="s">
        <v>156</v>
      </c>
      <c r="C13" s="169"/>
      <c r="D13" s="169"/>
      <c r="E13" s="169"/>
      <c r="F13" s="468"/>
      <c r="G13" s="471"/>
      <c r="H13" s="471"/>
      <c r="I13" s="472"/>
    </row>
    <row r="14" spans="1:9" ht="12.95" customHeight="1">
      <c r="A14" s="163" t="s">
        <v>234</v>
      </c>
      <c r="B14" s="170" t="s">
        <v>746</v>
      </c>
      <c r="C14" s="169" t="s">
        <v>235</v>
      </c>
      <c r="D14" s="169" t="s">
        <v>497</v>
      </c>
      <c r="E14" s="171">
        <v>500</v>
      </c>
      <c r="F14" s="172">
        <v>2483.16</v>
      </c>
      <c r="G14" s="173">
        <v>0.017</v>
      </c>
      <c r="H14" s="174">
        <v>0.075002</v>
      </c>
      <c r="I14" s="175"/>
    </row>
    <row r="15" spans="1:9" ht="12.95" customHeight="1">
      <c r="A15" s="163" t="s">
        <v>236</v>
      </c>
      <c r="B15" s="170" t="s">
        <v>747</v>
      </c>
      <c r="C15" s="169" t="s">
        <v>237</v>
      </c>
      <c r="D15" s="264" t="s">
        <v>729</v>
      </c>
      <c r="E15" s="171">
        <v>500</v>
      </c>
      <c r="F15" s="172">
        <v>2479.61</v>
      </c>
      <c r="G15" s="173">
        <v>0.017</v>
      </c>
      <c r="H15" s="174">
        <v>0.075049</v>
      </c>
      <c r="I15" s="175"/>
    </row>
    <row r="16" spans="1:9" ht="12.95" customHeight="1">
      <c r="A16" s="163" t="s">
        <v>238</v>
      </c>
      <c r="B16" s="170" t="s">
        <v>748</v>
      </c>
      <c r="C16" s="169" t="s">
        <v>239</v>
      </c>
      <c r="D16" s="169" t="s">
        <v>498</v>
      </c>
      <c r="E16" s="171">
        <v>500</v>
      </c>
      <c r="F16" s="172">
        <v>2462.06</v>
      </c>
      <c r="G16" s="173">
        <v>0.0169</v>
      </c>
      <c r="H16" s="174">
        <v>0.074998</v>
      </c>
      <c r="I16" s="175"/>
    </row>
    <row r="17" spans="1:9" ht="12.95" customHeight="1">
      <c r="A17" s="467"/>
      <c r="B17" s="168" t="s">
        <v>126</v>
      </c>
      <c r="C17" s="169"/>
      <c r="D17" s="169"/>
      <c r="E17" s="169"/>
      <c r="F17" s="176">
        <v>7424.83</v>
      </c>
      <c r="G17" s="177">
        <v>0.0509</v>
      </c>
      <c r="H17" s="178"/>
      <c r="I17" s="179"/>
    </row>
    <row r="18" spans="1:9" ht="12.95" customHeight="1">
      <c r="A18" s="467"/>
      <c r="B18" s="168" t="s">
        <v>169</v>
      </c>
      <c r="C18" s="169"/>
      <c r="D18" s="169"/>
      <c r="E18" s="169"/>
      <c r="F18" s="468"/>
      <c r="G18" s="471"/>
      <c r="H18" s="471"/>
      <c r="I18" s="472"/>
    </row>
    <row r="19" spans="1:9" ht="12.95" customHeight="1">
      <c r="A19" s="163" t="s">
        <v>240</v>
      </c>
      <c r="B19" s="170" t="s">
        <v>749</v>
      </c>
      <c r="C19" s="169" t="s">
        <v>241</v>
      </c>
      <c r="D19" s="169" t="s">
        <v>499</v>
      </c>
      <c r="E19" s="171">
        <v>500</v>
      </c>
      <c r="F19" s="172">
        <v>2499.04</v>
      </c>
      <c r="G19" s="173">
        <v>0.0172</v>
      </c>
      <c r="H19" s="174">
        <v>0.070472</v>
      </c>
      <c r="I19" s="175"/>
    </row>
    <row r="20" spans="1:9" ht="12.95" customHeight="1">
      <c r="A20" s="163" t="s">
        <v>242</v>
      </c>
      <c r="B20" s="170" t="s">
        <v>750</v>
      </c>
      <c r="C20" s="169" t="s">
        <v>243</v>
      </c>
      <c r="D20" s="169" t="s">
        <v>498</v>
      </c>
      <c r="E20" s="171">
        <v>500</v>
      </c>
      <c r="F20" s="172">
        <v>2483</v>
      </c>
      <c r="G20" s="173">
        <v>0.017</v>
      </c>
      <c r="H20" s="174">
        <v>0.075749</v>
      </c>
      <c r="I20" s="175"/>
    </row>
    <row r="21" spans="1:9" ht="12.95" customHeight="1">
      <c r="A21" s="467"/>
      <c r="B21" s="168" t="s">
        <v>126</v>
      </c>
      <c r="C21" s="169"/>
      <c r="D21" s="169"/>
      <c r="E21" s="169"/>
      <c r="F21" s="176">
        <v>4982.04</v>
      </c>
      <c r="G21" s="177">
        <v>0.0342</v>
      </c>
      <c r="H21" s="178"/>
      <c r="I21" s="179"/>
    </row>
    <row r="22" spans="1:9" ht="12.95" customHeight="1">
      <c r="A22" s="467"/>
      <c r="B22" s="168" t="s">
        <v>244</v>
      </c>
      <c r="C22" s="169"/>
      <c r="D22" s="169"/>
      <c r="E22" s="169"/>
      <c r="F22" s="468"/>
      <c r="G22" s="471"/>
      <c r="H22" s="471"/>
      <c r="I22" s="472"/>
    </row>
    <row r="23" spans="1:9" ht="12.95" customHeight="1">
      <c r="A23" s="163" t="s">
        <v>245</v>
      </c>
      <c r="B23" s="170" t="s">
        <v>246</v>
      </c>
      <c r="C23" s="169" t="s">
        <v>247</v>
      </c>
      <c r="D23" s="169" t="s">
        <v>232</v>
      </c>
      <c r="E23" s="171">
        <v>12500000</v>
      </c>
      <c r="F23" s="172">
        <v>12481.81</v>
      </c>
      <c r="G23" s="173">
        <v>0.0857</v>
      </c>
      <c r="H23" s="174">
        <v>0.066481</v>
      </c>
      <c r="I23" s="175"/>
    </row>
    <row r="24" spans="1:9" ht="12.95" customHeight="1">
      <c r="A24" s="163" t="s">
        <v>248</v>
      </c>
      <c r="B24" s="170" t="s">
        <v>249</v>
      </c>
      <c r="C24" s="169" t="s">
        <v>250</v>
      </c>
      <c r="D24" s="169" t="s">
        <v>232</v>
      </c>
      <c r="E24" s="171">
        <v>12500000</v>
      </c>
      <c r="F24" s="172">
        <v>12451.35</v>
      </c>
      <c r="G24" s="173">
        <v>0.0855</v>
      </c>
      <c r="H24" s="174">
        <v>0.064824</v>
      </c>
      <c r="I24" s="175"/>
    </row>
    <row r="25" spans="1:9" ht="12.95" customHeight="1">
      <c r="A25" s="163" t="s">
        <v>251</v>
      </c>
      <c r="B25" s="170" t="s">
        <v>252</v>
      </c>
      <c r="C25" s="169" t="s">
        <v>253</v>
      </c>
      <c r="D25" s="169" t="s">
        <v>232</v>
      </c>
      <c r="E25" s="171">
        <v>12500000</v>
      </c>
      <c r="F25" s="172">
        <v>12418.55</v>
      </c>
      <c r="G25" s="173">
        <v>0.0853</v>
      </c>
      <c r="H25" s="174">
        <v>0.0665</v>
      </c>
      <c r="I25" s="175"/>
    </row>
    <row r="26" spans="1:9" ht="12.95" customHeight="1">
      <c r="A26" s="163" t="s">
        <v>254</v>
      </c>
      <c r="B26" s="170" t="s">
        <v>255</v>
      </c>
      <c r="C26" s="169" t="s">
        <v>256</v>
      </c>
      <c r="D26" s="169" t="s">
        <v>232</v>
      </c>
      <c r="E26" s="171">
        <v>12500000</v>
      </c>
      <c r="F26" s="172">
        <v>12401.53</v>
      </c>
      <c r="G26" s="173">
        <v>0.0851</v>
      </c>
      <c r="H26" s="174">
        <v>0.0674</v>
      </c>
      <c r="I26" s="175"/>
    </row>
    <row r="27" spans="1:9" ht="12.95" customHeight="1">
      <c r="A27" s="163" t="s">
        <v>257</v>
      </c>
      <c r="B27" s="170" t="s">
        <v>258</v>
      </c>
      <c r="C27" s="169" t="s">
        <v>259</v>
      </c>
      <c r="D27" s="169" t="s">
        <v>232</v>
      </c>
      <c r="E27" s="171">
        <v>12500000</v>
      </c>
      <c r="F27" s="172">
        <v>12384.8</v>
      </c>
      <c r="G27" s="173">
        <v>0.085</v>
      </c>
      <c r="H27" s="174">
        <v>0.0679</v>
      </c>
      <c r="I27" s="175"/>
    </row>
    <row r="28" spans="1:9" ht="12.95" customHeight="1">
      <c r="A28" s="163" t="s">
        <v>260</v>
      </c>
      <c r="B28" s="170" t="s">
        <v>261</v>
      </c>
      <c r="C28" s="169" t="s">
        <v>262</v>
      </c>
      <c r="D28" s="169" t="s">
        <v>232</v>
      </c>
      <c r="E28" s="171">
        <v>10000000</v>
      </c>
      <c r="F28" s="172">
        <v>9998.16</v>
      </c>
      <c r="G28" s="173">
        <v>0.0686</v>
      </c>
      <c r="H28" s="174">
        <v>0.067</v>
      </c>
      <c r="I28" s="175"/>
    </row>
    <row r="29" spans="1:9" ht="12.95" customHeight="1">
      <c r="A29" s="163" t="s">
        <v>263</v>
      </c>
      <c r="B29" s="170" t="s">
        <v>264</v>
      </c>
      <c r="C29" s="169" t="s">
        <v>265</v>
      </c>
      <c r="D29" s="169" t="s">
        <v>232</v>
      </c>
      <c r="E29" s="171">
        <v>10000000</v>
      </c>
      <c r="F29" s="172">
        <v>9973.43</v>
      </c>
      <c r="G29" s="173">
        <v>0.0685</v>
      </c>
      <c r="H29" s="174">
        <v>0.064826</v>
      </c>
      <c r="I29" s="175"/>
    </row>
    <row r="30" spans="1:9" ht="12.95" customHeight="1">
      <c r="A30" s="163" t="s">
        <v>266</v>
      </c>
      <c r="B30" s="170" t="s">
        <v>267</v>
      </c>
      <c r="C30" s="169" t="s">
        <v>268</v>
      </c>
      <c r="D30" s="169" t="s">
        <v>232</v>
      </c>
      <c r="E30" s="171">
        <v>10000000</v>
      </c>
      <c r="F30" s="172">
        <v>9893.26</v>
      </c>
      <c r="G30" s="173">
        <v>0.0679</v>
      </c>
      <c r="H30" s="174">
        <v>0.0679</v>
      </c>
      <c r="I30" s="175"/>
    </row>
    <row r="31" spans="1:9" ht="12.95" customHeight="1">
      <c r="A31" s="163" t="s">
        <v>269</v>
      </c>
      <c r="B31" s="170" t="s">
        <v>270</v>
      </c>
      <c r="C31" s="169" t="s">
        <v>271</v>
      </c>
      <c r="D31" s="169" t="s">
        <v>232</v>
      </c>
      <c r="E31" s="171">
        <v>10000000</v>
      </c>
      <c r="F31" s="172">
        <v>9880.63</v>
      </c>
      <c r="G31" s="173">
        <v>0.0678</v>
      </c>
      <c r="H31" s="174">
        <v>0.0689</v>
      </c>
      <c r="I31" s="175"/>
    </row>
    <row r="32" spans="1:9" ht="12.95" customHeight="1">
      <c r="A32" s="163" t="s">
        <v>272</v>
      </c>
      <c r="B32" s="170" t="s">
        <v>273</v>
      </c>
      <c r="C32" s="169" t="s">
        <v>274</v>
      </c>
      <c r="D32" s="169" t="s">
        <v>232</v>
      </c>
      <c r="E32" s="171">
        <v>10000000</v>
      </c>
      <c r="F32" s="172">
        <v>9867.85</v>
      </c>
      <c r="G32" s="173">
        <v>0.0677</v>
      </c>
      <c r="H32" s="174">
        <v>0.068849</v>
      </c>
      <c r="I32" s="175"/>
    </row>
    <row r="33" spans="1:9" ht="12.95" customHeight="1">
      <c r="A33" s="163" t="s">
        <v>275</v>
      </c>
      <c r="B33" s="170" t="s">
        <v>276</v>
      </c>
      <c r="C33" s="169" t="s">
        <v>277</v>
      </c>
      <c r="D33" s="169" t="s">
        <v>232</v>
      </c>
      <c r="E33" s="171">
        <v>5000000</v>
      </c>
      <c r="F33" s="172">
        <v>4927.56</v>
      </c>
      <c r="G33" s="173">
        <v>0.0338</v>
      </c>
      <c r="H33" s="174">
        <v>0.0688</v>
      </c>
      <c r="I33" s="175"/>
    </row>
    <row r="34" spans="1:9" ht="12.95" customHeight="1">
      <c r="A34" s="467"/>
      <c r="B34" s="168" t="s">
        <v>126</v>
      </c>
      <c r="C34" s="169"/>
      <c r="D34" s="169"/>
      <c r="E34" s="169"/>
      <c r="F34" s="176">
        <v>116678.93</v>
      </c>
      <c r="G34" s="177">
        <v>0.8009</v>
      </c>
      <c r="H34" s="178"/>
      <c r="I34" s="179"/>
    </row>
    <row r="35" spans="1:9" ht="12.95" customHeight="1">
      <c r="A35" s="467"/>
      <c r="B35" s="59" t="s">
        <v>129</v>
      </c>
      <c r="C35" s="181"/>
      <c r="D35" s="180"/>
      <c r="E35" s="181"/>
      <c r="F35" s="176">
        <v>129085.8</v>
      </c>
      <c r="G35" s="177">
        <v>0.886</v>
      </c>
      <c r="H35" s="178"/>
      <c r="I35" s="179"/>
    </row>
    <row r="36" spans="1:9" ht="12.95" customHeight="1">
      <c r="A36" s="467"/>
      <c r="B36" s="168" t="s">
        <v>172</v>
      </c>
      <c r="C36" s="169"/>
      <c r="D36" s="169"/>
      <c r="E36" s="169"/>
      <c r="F36" s="169"/>
      <c r="G36" s="169"/>
      <c r="H36" s="471"/>
      <c r="I36" s="472"/>
    </row>
    <row r="37" spans="1:9" ht="12.95" customHeight="1">
      <c r="A37" s="467"/>
      <c r="B37" s="168" t="s">
        <v>173</v>
      </c>
      <c r="C37" s="169"/>
      <c r="D37" s="182" t="s">
        <v>174</v>
      </c>
      <c r="E37" s="169"/>
      <c r="F37" s="468"/>
      <c r="G37" s="471"/>
      <c r="H37" s="471"/>
      <c r="I37" s="472"/>
    </row>
    <row r="38" spans="1:9" ht="12.95" customHeight="1">
      <c r="A38" s="163" t="s">
        <v>278</v>
      </c>
      <c r="B38" s="170" t="s">
        <v>279</v>
      </c>
      <c r="C38" s="169"/>
      <c r="D38" s="183" t="s">
        <v>177</v>
      </c>
      <c r="E38" s="473"/>
      <c r="F38" s="172">
        <v>250</v>
      </c>
      <c r="G38" s="173">
        <v>0.0017</v>
      </c>
      <c r="H38" s="174">
        <v>0.065</v>
      </c>
      <c r="I38" s="175"/>
    </row>
    <row r="39" spans="1:9" ht="12.95" customHeight="1">
      <c r="A39" s="163" t="s">
        <v>280</v>
      </c>
      <c r="B39" s="170" t="s">
        <v>281</v>
      </c>
      <c r="C39" s="169"/>
      <c r="D39" s="183" t="s">
        <v>210</v>
      </c>
      <c r="E39" s="473"/>
      <c r="F39" s="172">
        <v>200</v>
      </c>
      <c r="G39" s="173">
        <v>0.0014</v>
      </c>
      <c r="H39" s="174">
        <v>0.05576246575</v>
      </c>
      <c r="I39" s="175"/>
    </row>
    <row r="40" spans="1:9" ht="12.95" customHeight="1">
      <c r="A40" s="163" t="s">
        <v>282</v>
      </c>
      <c r="B40" s="170" t="s">
        <v>283</v>
      </c>
      <c r="C40" s="169"/>
      <c r="D40" s="183" t="s">
        <v>177</v>
      </c>
      <c r="E40" s="473"/>
      <c r="F40" s="172">
        <v>200</v>
      </c>
      <c r="G40" s="173">
        <v>0.0014</v>
      </c>
      <c r="H40" s="174">
        <v>0.06142258356</v>
      </c>
      <c r="I40" s="175"/>
    </row>
    <row r="41" spans="1:9" ht="12.95" customHeight="1">
      <c r="A41" s="163" t="s">
        <v>284</v>
      </c>
      <c r="B41" s="170" t="s">
        <v>285</v>
      </c>
      <c r="C41" s="169"/>
      <c r="D41" s="183" t="s">
        <v>177</v>
      </c>
      <c r="E41" s="473"/>
      <c r="F41" s="172">
        <v>100</v>
      </c>
      <c r="G41" s="173">
        <v>0.0007</v>
      </c>
      <c r="H41" s="174">
        <v>0.05298486408</v>
      </c>
      <c r="I41" s="175"/>
    </row>
    <row r="42" spans="1:9" ht="12.95" customHeight="1">
      <c r="A42" s="163" t="s">
        <v>286</v>
      </c>
      <c r="B42" s="170" t="s">
        <v>287</v>
      </c>
      <c r="C42" s="169"/>
      <c r="D42" s="183" t="s">
        <v>177</v>
      </c>
      <c r="E42" s="473"/>
      <c r="F42" s="172">
        <v>100</v>
      </c>
      <c r="G42" s="173">
        <v>0.0007</v>
      </c>
      <c r="H42" s="174">
        <v>0.05576246575</v>
      </c>
      <c r="I42" s="175"/>
    </row>
    <row r="43" spans="1:9" ht="12.95" customHeight="1">
      <c r="A43" s="163" t="s">
        <v>288</v>
      </c>
      <c r="B43" s="170" t="s">
        <v>289</v>
      </c>
      <c r="C43" s="169"/>
      <c r="D43" s="183" t="s">
        <v>177</v>
      </c>
      <c r="E43" s="473"/>
      <c r="F43" s="172">
        <v>100</v>
      </c>
      <c r="G43" s="173">
        <v>0.0007</v>
      </c>
      <c r="H43" s="174">
        <v>0.066</v>
      </c>
      <c r="I43" s="175"/>
    </row>
    <row r="44" spans="1:9" ht="12.95" customHeight="1">
      <c r="A44" s="467"/>
      <c r="B44" s="168" t="s">
        <v>126</v>
      </c>
      <c r="C44" s="169"/>
      <c r="D44" s="169"/>
      <c r="E44" s="169"/>
      <c r="F44" s="176">
        <v>950</v>
      </c>
      <c r="G44" s="177">
        <v>0.0066</v>
      </c>
      <c r="H44" s="178"/>
      <c r="I44" s="179"/>
    </row>
    <row r="45" spans="1:9" ht="12.95" customHeight="1">
      <c r="A45" s="467"/>
      <c r="B45" s="59" t="s">
        <v>129</v>
      </c>
      <c r="C45" s="181"/>
      <c r="D45" s="180"/>
      <c r="E45" s="181"/>
      <c r="F45" s="176">
        <v>950</v>
      </c>
      <c r="G45" s="177">
        <v>0.0066</v>
      </c>
      <c r="H45" s="178"/>
      <c r="I45" s="179"/>
    </row>
    <row r="46" spans="1:9" ht="12.95" customHeight="1">
      <c r="A46" s="467"/>
      <c r="B46" s="168" t="s">
        <v>219</v>
      </c>
      <c r="C46" s="169"/>
      <c r="D46" s="169"/>
      <c r="E46" s="169"/>
      <c r="F46" s="169"/>
      <c r="G46" s="169"/>
      <c r="H46" s="471"/>
      <c r="I46" s="472"/>
    </row>
    <row r="47" spans="1:9" ht="12.95" customHeight="1">
      <c r="A47" s="163" t="s">
        <v>220</v>
      </c>
      <c r="B47" s="170" t="s">
        <v>221</v>
      </c>
      <c r="C47" s="169"/>
      <c r="D47" s="169"/>
      <c r="E47" s="171"/>
      <c r="F47" s="172">
        <v>7685</v>
      </c>
      <c r="G47" s="173">
        <v>0.0528</v>
      </c>
      <c r="H47" s="174">
        <v>0.06576244290748268</v>
      </c>
      <c r="I47" s="175"/>
    </row>
    <row r="48" spans="1:9" ht="12.95" customHeight="1">
      <c r="A48" s="467"/>
      <c r="B48" s="168" t="s">
        <v>126</v>
      </c>
      <c r="C48" s="169"/>
      <c r="D48" s="169"/>
      <c r="E48" s="169"/>
      <c r="F48" s="176">
        <v>7685</v>
      </c>
      <c r="G48" s="177">
        <v>0.0528</v>
      </c>
      <c r="H48" s="178"/>
      <c r="I48" s="179"/>
    </row>
    <row r="49" spans="1:9" ht="12.95" customHeight="1">
      <c r="A49" s="467"/>
      <c r="B49" s="59" t="s">
        <v>233</v>
      </c>
      <c r="C49" s="180"/>
      <c r="D49" s="180"/>
      <c r="E49" s="180"/>
      <c r="F49" s="178" t="s">
        <v>128</v>
      </c>
      <c r="G49" s="178" t="s">
        <v>128</v>
      </c>
      <c r="H49" s="178"/>
      <c r="I49" s="179"/>
    </row>
    <row r="50" spans="1:9" ht="12.95" customHeight="1">
      <c r="A50" s="467"/>
      <c r="B50" s="59" t="s">
        <v>126</v>
      </c>
      <c r="C50" s="180"/>
      <c r="D50" s="180"/>
      <c r="E50" s="180"/>
      <c r="F50" s="178" t="s">
        <v>128</v>
      </c>
      <c r="G50" s="178" t="s">
        <v>128</v>
      </c>
      <c r="H50" s="178"/>
      <c r="I50" s="179"/>
    </row>
    <row r="51" spans="1:9" ht="12.95" customHeight="1">
      <c r="A51" s="467"/>
      <c r="B51" s="59" t="s">
        <v>129</v>
      </c>
      <c r="C51" s="181"/>
      <c r="D51" s="180"/>
      <c r="E51" s="181"/>
      <c r="F51" s="176">
        <v>7685</v>
      </c>
      <c r="G51" s="177">
        <v>0.0528</v>
      </c>
      <c r="H51" s="178"/>
      <c r="I51" s="179"/>
    </row>
    <row r="52" spans="1:9" ht="12.95" customHeight="1">
      <c r="A52" s="467"/>
      <c r="B52" s="59" t="s">
        <v>222</v>
      </c>
      <c r="C52" s="169"/>
      <c r="D52" s="180"/>
      <c r="E52" s="169"/>
      <c r="F52" s="184">
        <v>441.53</v>
      </c>
      <c r="G52" s="177">
        <v>0.0031</v>
      </c>
      <c r="H52" s="178"/>
      <c r="I52" s="179"/>
    </row>
    <row r="53" spans="1:9" ht="12.95" customHeight="1" thickBot="1">
      <c r="A53" s="467"/>
      <c r="B53" s="185" t="s">
        <v>223</v>
      </c>
      <c r="C53" s="186"/>
      <c r="D53" s="186"/>
      <c r="E53" s="186"/>
      <c r="F53" s="187">
        <v>145657.91</v>
      </c>
      <c r="G53" s="188">
        <v>1</v>
      </c>
      <c r="H53" s="189"/>
      <c r="I53" s="190"/>
    </row>
    <row r="54" spans="1:9" ht="12.95" customHeight="1" thickBot="1">
      <c r="A54" s="467"/>
      <c r="B54" s="191"/>
      <c r="C54" s="468"/>
      <c r="D54" s="468"/>
      <c r="E54" s="468"/>
      <c r="F54" s="468"/>
      <c r="G54" s="468"/>
      <c r="H54" s="468"/>
      <c r="I54" s="468"/>
    </row>
    <row r="55" spans="1:9" ht="12.95" customHeight="1">
      <c r="A55" s="467"/>
      <c r="B55" s="281" t="s">
        <v>225</v>
      </c>
      <c r="C55" s="474"/>
      <c r="D55" s="474"/>
      <c r="E55" s="474"/>
      <c r="F55" s="474"/>
      <c r="G55" s="474"/>
      <c r="H55" s="475"/>
      <c r="I55" s="468"/>
    </row>
    <row r="56" spans="1:9" ht="12.95" customHeight="1" thickBot="1">
      <c r="A56" s="467"/>
      <c r="B56" s="637" t="s">
        <v>226</v>
      </c>
      <c r="C56" s="638"/>
      <c r="D56" s="638"/>
      <c r="E56" s="476"/>
      <c r="F56" s="476"/>
      <c r="G56" s="476"/>
      <c r="H56" s="477"/>
      <c r="I56" s="468"/>
    </row>
    <row r="57" spans="1:9" ht="12.95" customHeight="1" thickBot="1">
      <c r="A57" s="467"/>
      <c r="B57" s="161"/>
      <c r="C57" s="468"/>
      <c r="D57" s="468"/>
      <c r="E57" s="468"/>
      <c r="F57" s="468"/>
      <c r="G57" s="468"/>
      <c r="H57" s="468"/>
      <c r="I57" s="468"/>
    </row>
    <row r="58" spans="1:9" s="479" customFormat="1" ht="15">
      <c r="A58" s="478"/>
      <c r="B58" s="73" t="s">
        <v>500</v>
      </c>
      <c r="C58" s="74"/>
      <c r="D58" s="75"/>
      <c r="E58" s="76"/>
      <c r="F58" s="77"/>
      <c r="G58" s="77"/>
      <c r="H58" s="78"/>
      <c r="I58" s="469"/>
    </row>
    <row r="59" spans="1:9" s="479" customFormat="1" ht="15">
      <c r="A59" s="478"/>
      <c r="B59" s="79" t="s">
        <v>501</v>
      </c>
      <c r="C59" s="80"/>
      <c r="D59" s="81"/>
      <c r="E59" s="81"/>
      <c r="F59" s="80"/>
      <c r="G59" s="82"/>
      <c r="H59" s="83"/>
      <c r="I59" s="469"/>
    </row>
    <row r="60" spans="2:8" ht="24">
      <c r="B60" s="639" t="s">
        <v>502</v>
      </c>
      <c r="C60" s="640" t="s">
        <v>503</v>
      </c>
      <c r="D60" s="86" t="s">
        <v>504</v>
      </c>
      <c r="E60" s="86" t="s">
        <v>504</v>
      </c>
      <c r="F60" s="86" t="s">
        <v>505</v>
      </c>
      <c r="G60" s="82"/>
      <c r="H60" s="83"/>
    </row>
    <row r="61" spans="2:8" ht="15">
      <c r="B61" s="639"/>
      <c r="C61" s="640"/>
      <c r="D61" s="86" t="s">
        <v>506</v>
      </c>
      <c r="E61" s="86" t="s">
        <v>507</v>
      </c>
      <c r="F61" s="86" t="s">
        <v>506</v>
      </c>
      <c r="G61" s="82"/>
      <c r="H61" s="83"/>
    </row>
    <row r="62" spans="2:8" ht="15">
      <c r="B62" s="157" t="s">
        <v>128</v>
      </c>
      <c r="C62" s="192" t="s">
        <v>128</v>
      </c>
      <c r="D62" s="192" t="s">
        <v>128</v>
      </c>
      <c r="E62" s="192" t="s">
        <v>128</v>
      </c>
      <c r="F62" s="192" t="s">
        <v>128</v>
      </c>
      <c r="G62" s="82"/>
      <c r="H62" s="83"/>
    </row>
    <row r="63" spans="2:8" ht="15">
      <c r="B63" s="91" t="s">
        <v>508</v>
      </c>
      <c r="C63" s="92"/>
      <c r="D63" s="92"/>
      <c r="E63" s="92"/>
      <c r="F63" s="92"/>
      <c r="G63" s="82"/>
      <c r="H63" s="83"/>
    </row>
    <row r="64" spans="2:8" ht="15">
      <c r="B64" s="93"/>
      <c r="C64" s="80"/>
      <c r="D64" s="80"/>
      <c r="E64" s="80"/>
      <c r="F64" s="80"/>
      <c r="G64" s="82"/>
      <c r="H64" s="83"/>
    </row>
    <row r="65" spans="2:8" ht="15">
      <c r="B65" s="93" t="s">
        <v>509</v>
      </c>
      <c r="C65" s="80"/>
      <c r="D65" s="80"/>
      <c r="E65" s="80"/>
      <c r="F65" s="80"/>
      <c r="G65" s="82"/>
      <c r="H65" s="83"/>
    </row>
    <row r="66" spans="2:8" ht="15">
      <c r="B66" s="95" t="s">
        <v>510</v>
      </c>
      <c r="C66" s="36" t="s">
        <v>676</v>
      </c>
      <c r="D66" s="36" t="s">
        <v>511</v>
      </c>
      <c r="E66" s="80"/>
      <c r="F66" s="80"/>
      <c r="G66" s="82"/>
      <c r="H66" s="83"/>
    </row>
    <row r="67" spans="2:8" ht="15">
      <c r="B67" s="95" t="s">
        <v>512</v>
      </c>
      <c r="C67" s="36"/>
      <c r="D67" s="36"/>
      <c r="E67" s="80"/>
      <c r="F67" s="80"/>
      <c r="G67" s="82"/>
      <c r="H67" s="83"/>
    </row>
    <row r="68" spans="2:8" ht="15">
      <c r="B68" s="95" t="s">
        <v>513</v>
      </c>
      <c r="C68" s="193">
        <v>1242.3306</v>
      </c>
      <c r="D68" s="193">
        <v>1247.9677</v>
      </c>
      <c r="E68" s="80"/>
      <c r="F68" s="80"/>
      <c r="G68" s="82"/>
      <c r="H68" s="83"/>
    </row>
    <row r="69" spans="2:8" ht="15">
      <c r="B69" s="95" t="s">
        <v>514</v>
      </c>
      <c r="C69" s="193">
        <v>1000.5404</v>
      </c>
      <c r="D69" s="193">
        <v>1000.5404</v>
      </c>
      <c r="E69" s="80"/>
      <c r="F69" s="80"/>
      <c r="G69" s="98"/>
      <c r="H69" s="83"/>
    </row>
    <row r="70" spans="2:8" ht="15">
      <c r="B70" s="95" t="s">
        <v>515</v>
      </c>
      <c r="C70" s="193">
        <v>1001.2013</v>
      </c>
      <c r="D70" s="193">
        <v>1001.1804</v>
      </c>
      <c r="E70" s="80"/>
      <c r="F70" s="80"/>
      <c r="G70" s="98"/>
      <c r="H70" s="83"/>
    </row>
    <row r="71" spans="2:8" ht="15">
      <c r="B71" s="95" t="s">
        <v>516</v>
      </c>
      <c r="C71" s="193">
        <v>1003.2018</v>
      </c>
      <c r="D71" s="193">
        <v>1003.1811</v>
      </c>
      <c r="E71" s="80"/>
      <c r="F71" s="80"/>
      <c r="G71" s="98"/>
      <c r="H71" s="83"/>
    </row>
    <row r="72" spans="2:8" ht="15">
      <c r="B72" s="95" t="s">
        <v>517</v>
      </c>
      <c r="C72" s="193"/>
      <c r="D72" s="193"/>
      <c r="E72" s="80"/>
      <c r="F72" s="80"/>
      <c r="G72" s="82"/>
      <c r="H72" s="83"/>
    </row>
    <row r="73" spans="2:8" ht="15">
      <c r="B73" s="95" t="s">
        <v>518</v>
      </c>
      <c r="C73" s="193">
        <v>1236.3533</v>
      </c>
      <c r="D73" s="193">
        <v>1241.8708</v>
      </c>
      <c r="E73" s="80"/>
      <c r="F73" s="80"/>
      <c r="G73" s="82"/>
      <c r="H73" s="83"/>
    </row>
    <row r="74" spans="2:8" ht="15">
      <c r="B74" s="95" t="s">
        <v>519</v>
      </c>
      <c r="C74" s="193">
        <v>1000.5404</v>
      </c>
      <c r="D74" s="193">
        <v>1000.5404</v>
      </c>
      <c r="E74" s="80"/>
      <c r="F74" s="80"/>
      <c r="G74" s="194"/>
      <c r="H74" s="83"/>
    </row>
    <row r="75" spans="2:8" ht="15">
      <c r="B75" s="95" t="s">
        <v>520</v>
      </c>
      <c r="C75" s="193">
        <v>1001.1983</v>
      </c>
      <c r="D75" s="193">
        <v>1001.178</v>
      </c>
      <c r="E75" s="80"/>
      <c r="F75" s="80"/>
      <c r="G75" s="98"/>
      <c r="H75" s="83"/>
    </row>
    <row r="76" spans="2:8" ht="15">
      <c r="B76" s="95" t="s">
        <v>521</v>
      </c>
      <c r="C76" s="193">
        <v>1003.1994</v>
      </c>
      <c r="D76" s="193">
        <v>1003.1782</v>
      </c>
      <c r="E76" s="80"/>
      <c r="F76" s="80"/>
      <c r="G76" s="98"/>
      <c r="H76" s="83"/>
    </row>
    <row r="77" spans="2:8" ht="15">
      <c r="B77" s="79"/>
      <c r="C77" s="80"/>
      <c r="D77" s="80"/>
      <c r="E77" s="80"/>
      <c r="F77" s="80"/>
      <c r="G77" s="82"/>
      <c r="H77" s="83"/>
    </row>
    <row r="78" spans="2:8" ht="15">
      <c r="B78" s="93" t="s">
        <v>522</v>
      </c>
      <c r="C78" s="101"/>
      <c r="D78" s="101"/>
      <c r="E78" s="101"/>
      <c r="F78" s="80"/>
      <c r="G78" s="82"/>
      <c r="H78" s="83"/>
    </row>
    <row r="79" spans="2:8" ht="15">
      <c r="B79" s="93"/>
      <c r="C79" s="101"/>
      <c r="D79" s="101"/>
      <c r="E79" s="101"/>
      <c r="F79" s="80"/>
      <c r="G79" s="82"/>
      <c r="H79" s="83"/>
    </row>
    <row r="80" spans="1:11" s="341" customFormat="1" ht="24">
      <c r="A80" s="480"/>
      <c r="B80" s="195" t="s">
        <v>523</v>
      </c>
      <c r="C80" s="103" t="s">
        <v>524</v>
      </c>
      <c r="D80" s="103" t="s">
        <v>525</v>
      </c>
      <c r="E80" s="103" t="s">
        <v>526</v>
      </c>
      <c r="F80" s="592"/>
      <c r="G80" s="592"/>
      <c r="H80" s="196"/>
      <c r="K80" s="481"/>
    </row>
    <row r="81" spans="1:11" s="341" customFormat="1" ht="36">
      <c r="A81" s="480"/>
      <c r="B81" s="197" t="s">
        <v>527</v>
      </c>
      <c r="C81" s="107" t="s">
        <v>528</v>
      </c>
      <c r="D81" s="198">
        <v>4.52550135</v>
      </c>
      <c r="E81" s="198">
        <v>4.52550135</v>
      </c>
      <c r="F81" s="593"/>
      <c r="G81" s="199"/>
      <c r="H81" s="200"/>
      <c r="K81" s="481"/>
    </row>
    <row r="82" spans="1:11" s="341" customFormat="1" ht="15">
      <c r="A82" s="480"/>
      <c r="B82" s="201"/>
      <c r="C82" s="594"/>
      <c r="D82" s="594"/>
      <c r="E82" s="594"/>
      <c r="F82" s="593"/>
      <c r="G82" s="202"/>
      <c r="H82" s="200"/>
      <c r="K82" s="481"/>
    </row>
    <row r="83" spans="1:11" s="341" customFormat="1" ht="24">
      <c r="A83" s="480"/>
      <c r="B83" s="102" t="s">
        <v>523</v>
      </c>
      <c r="C83" s="103" t="s">
        <v>529</v>
      </c>
      <c r="D83" s="103" t="s">
        <v>525</v>
      </c>
      <c r="E83" s="103" t="s">
        <v>530</v>
      </c>
      <c r="F83" s="592"/>
      <c r="G83" s="203"/>
      <c r="H83" s="196"/>
      <c r="K83" s="481"/>
    </row>
    <row r="84" spans="1:11" s="341" customFormat="1" ht="36">
      <c r="A84" s="480"/>
      <c r="B84" s="197" t="s">
        <v>527</v>
      </c>
      <c r="C84" s="107" t="s">
        <v>531</v>
      </c>
      <c r="D84" s="204">
        <v>4.448398900000001</v>
      </c>
      <c r="E84" s="204">
        <v>4.448398900000001</v>
      </c>
      <c r="F84" s="593"/>
      <c r="G84" s="202"/>
      <c r="H84" s="200"/>
      <c r="K84" s="481"/>
    </row>
    <row r="85" spans="1:11" s="341" customFormat="1" ht="15">
      <c r="A85" s="480"/>
      <c r="B85" s="205"/>
      <c r="C85" s="595"/>
      <c r="D85" s="593"/>
      <c r="E85" s="593"/>
      <c r="F85" s="593"/>
      <c r="G85" s="202"/>
      <c r="H85" s="200"/>
      <c r="K85" s="481"/>
    </row>
    <row r="86" spans="1:11" s="341" customFormat="1" ht="24" hidden="1">
      <c r="A86" s="480"/>
      <c r="B86" s="102" t="s">
        <v>523</v>
      </c>
      <c r="C86" s="107" t="s">
        <v>536</v>
      </c>
      <c r="D86" s="107" t="s">
        <v>525</v>
      </c>
      <c r="E86" s="107" t="s">
        <v>530</v>
      </c>
      <c r="F86" s="593"/>
      <c r="G86" s="202"/>
      <c r="H86" s="200"/>
      <c r="K86" s="481"/>
    </row>
    <row r="87" spans="1:11" s="341" customFormat="1" ht="24" hidden="1">
      <c r="A87" s="480"/>
      <c r="B87" s="197" t="s">
        <v>675</v>
      </c>
      <c r="C87" s="107" t="s">
        <v>537</v>
      </c>
      <c r="D87" s="198" t="s">
        <v>128</v>
      </c>
      <c r="E87" s="198" t="s">
        <v>128</v>
      </c>
      <c r="F87" s="593"/>
      <c r="G87" s="202"/>
      <c r="H87" s="200"/>
      <c r="K87" s="481"/>
    </row>
    <row r="88" spans="1:11" s="341" customFormat="1" ht="15" hidden="1">
      <c r="A88" s="480"/>
      <c r="B88" s="206"/>
      <c r="C88" s="595"/>
      <c r="D88" s="593"/>
      <c r="E88" s="593"/>
      <c r="F88" s="593"/>
      <c r="G88" s="202"/>
      <c r="H88" s="200"/>
      <c r="K88" s="481"/>
    </row>
    <row r="89" spans="1:11" s="341" customFormat="1" ht="24" hidden="1">
      <c r="A89" s="480"/>
      <c r="B89" s="102" t="s">
        <v>523</v>
      </c>
      <c r="C89" s="107" t="s">
        <v>538</v>
      </c>
      <c r="D89" s="107" t="s">
        <v>525</v>
      </c>
      <c r="E89" s="107" t="s">
        <v>530</v>
      </c>
      <c r="F89" s="593"/>
      <c r="G89" s="202"/>
      <c r="H89" s="200"/>
      <c r="K89" s="481"/>
    </row>
    <row r="90" spans="1:11" s="341" customFormat="1" ht="24" hidden="1">
      <c r="A90" s="480"/>
      <c r="B90" s="197" t="s">
        <v>675</v>
      </c>
      <c r="C90" s="107" t="s">
        <v>539</v>
      </c>
      <c r="D90" s="198" t="s">
        <v>128</v>
      </c>
      <c r="E90" s="198" t="s">
        <v>128</v>
      </c>
      <c r="F90" s="593"/>
      <c r="G90" s="202"/>
      <c r="H90" s="200"/>
      <c r="K90" s="481"/>
    </row>
    <row r="91" spans="1:11" s="341" customFormat="1" ht="15" hidden="1">
      <c r="A91" s="480"/>
      <c r="B91" s="205"/>
      <c r="C91" s="594"/>
      <c r="D91" s="593"/>
      <c r="E91" s="593"/>
      <c r="F91" s="593"/>
      <c r="G91" s="202"/>
      <c r="H91" s="200"/>
      <c r="K91" s="481"/>
    </row>
    <row r="92" spans="1:11" s="341" customFormat="1" ht="24">
      <c r="A92" s="480"/>
      <c r="B92" s="102" t="s">
        <v>523</v>
      </c>
      <c r="C92" s="103" t="s">
        <v>532</v>
      </c>
      <c r="D92" s="103" t="s">
        <v>525</v>
      </c>
      <c r="E92" s="103" t="s">
        <v>530</v>
      </c>
      <c r="F92" s="592"/>
      <c r="G92" s="203"/>
      <c r="H92" s="196"/>
      <c r="K92" s="481"/>
    </row>
    <row r="93" spans="1:11" s="341" customFormat="1" ht="36">
      <c r="A93" s="480"/>
      <c r="B93" s="106">
        <v>44963</v>
      </c>
      <c r="C93" s="107" t="s">
        <v>533</v>
      </c>
      <c r="D93" s="198">
        <v>1.1817997</v>
      </c>
      <c r="E93" s="198">
        <v>1.1817997</v>
      </c>
      <c r="F93" s="593"/>
      <c r="G93" s="202"/>
      <c r="H93" s="200"/>
      <c r="K93" s="481"/>
    </row>
    <row r="94" spans="1:11" s="341" customFormat="1" ht="36">
      <c r="A94" s="480"/>
      <c r="B94" s="106">
        <v>44970</v>
      </c>
      <c r="C94" s="107" t="s">
        <v>533</v>
      </c>
      <c r="D94" s="198">
        <v>1.12829927</v>
      </c>
      <c r="E94" s="198">
        <v>1.12829927</v>
      </c>
      <c r="F94" s="593"/>
      <c r="G94" s="202"/>
      <c r="H94" s="200"/>
      <c r="K94" s="481"/>
    </row>
    <row r="95" spans="1:11" s="341" customFormat="1" ht="36">
      <c r="A95" s="480"/>
      <c r="B95" s="106">
        <v>44977</v>
      </c>
      <c r="C95" s="107" t="s">
        <v>533</v>
      </c>
      <c r="D95" s="198">
        <v>1.15650135</v>
      </c>
      <c r="E95" s="198">
        <v>1.15650135</v>
      </c>
      <c r="F95" s="593"/>
      <c r="G95" s="202"/>
      <c r="H95" s="200"/>
      <c r="K95" s="481"/>
    </row>
    <row r="96" spans="1:11" s="341" customFormat="1" ht="36">
      <c r="A96" s="480"/>
      <c r="B96" s="106">
        <v>44984</v>
      </c>
      <c r="C96" s="107" t="s">
        <v>533</v>
      </c>
      <c r="D96" s="198">
        <v>1.08870018</v>
      </c>
      <c r="E96" s="198">
        <v>1.08870018</v>
      </c>
      <c r="F96" s="593"/>
      <c r="G96" s="202"/>
      <c r="H96" s="200"/>
      <c r="K96" s="481"/>
    </row>
    <row r="97" spans="1:11" s="341" customFormat="1" ht="15">
      <c r="A97" s="480"/>
      <c r="B97" s="201"/>
      <c r="C97" s="594"/>
      <c r="D97" s="594"/>
      <c r="E97" s="594"/>
      <c r="F97" s="593"/>
      <c r="G97" s="202"/>
      <c r="H97" s="200"/>
      <c r="K97" s="481"/>
    </row>
    <row r="98" spans="1:11" s="341" customFormat="1" ht="24">
      <c r="A98" s="480"/>
      <c r="B98" s="102" t="s">
        <v>523</v>
      </c>
      <c r="C98" s="103" t="s">
        <v>534</v>
      </c>
      <c r="D98" s="103" t="s">
        <v>525</v>
      </c>
      <c r="E98" s="103" t="s">
        <v>530</v>
      </c>
      <c r="F98" s="592"/>
      <c r="G98" s="203"/>
      <c r="H98" s="196"/>
      <c r="K98" s="481"/>
    </row>
    <row r="99" spans="1:11" s="341" customFormat="1" ht="48">
      <c r="A99" s="480"/>
      <c r="B99" s="106">
        <v>44963</v>
      </c>
      <c r="C99" s="107" t="s">
        <v>535</v>
      </c>
      <c r="D99" s="482">
        <v>1.16299981</v>
      </c>
      <c r="E99" s="482">
        <v>1.16299981</v>
      </c>
      <c r="F99" s="592"/>
      <c r="G99" s="203"/>
      <c r="H99" s="196"/>
      <c r="K99" s="481"/>
    </row>
    <row r="100" spans="1:11" s="341" customFormat="1" ht="48">
      <c r="A100" s="480"/>
      <c r="B100" s="106">
        <v>44970</v>
      </c>
      <c r="C100" s="107" t="s">
        <v>535</v>
      </c>
      <c r="D100" s="482">
        <v>1.10940006</v>
      </c>
      <c r="E100" s="482">
        <v>1.10940006</v>
      </c>
      <c r="F100" s="592"/>
      <c r="G100" s="203"/>
      <c r="H100" s="196"/>
      <c r="K100" s="481"/>
    </row>
    <row r="101" spans="1:11" s="341" customFormat="1" ht="48">
      <c r="A101" s="480"/>
      <c r="B101" s="106">
        <v>44977</v>
      </c>
      <c r="C101" s="107" t="s">
        <v>535</v>
      </c>
      <c r="D101" s="198">
        <v>1.13800026</v>
      </c>
      <c r="E101" s="198">
        <v>1.13800026</v>
      </c>
      <c r="F101" s="593"/>
      <c r="G101" s="202"/>
      <c r="H101" s="200"/>
      <c r="K101" s="481"/>
    </row>
    <row r="102" spans="1:11" s="341" customFormat="1" ht="48">
      <c r="A102" s="480"/>
      <c r="B102" s="106">
        <v>44984</v>
      </c>
      <c r="C102" s="107" t="s">
        <v>535</v>
      </c>
      <c r="D102" s="198">
        <v>1.06990027</v>
      </c>
      <c r="E102" s="198">
        <v>1.06990027</v>
      </c>
      <c r="F102" s="593"/>
      <c r="G102" s="202"/>
      <c r="H102" s="200"/>
      <c r="K102" s="481"/>
    </row>
    <row r="103" spans="1:11" s="341" customFormat="1" ht="15">
      <c r="A103" s="480"/>
      <c r="B103" s="596"/>
      <c r="C103" s="207"/>
      <c r="D103" s="208"/>
      <c r="E103" s="208"/>
      <c r="F103" s="593"/>
      <c r="G103" s="202"/>
      <c r="H103" s="200"/>
      <c r="K103" s="481"/>
    </row>
    <row r="104" spans="1:11" s="341" customFormat="1" ht="24">
      <c r="A104" s="480"/>
      <c r="B104" s="597" t="s">
        <v>523</v>
      </c>
      <c r="C104" s="209" t="s">
        <v>536</v>
      </c>
      <c r="D104" s="209" t="s">
        <v>525</v>
      </c>
      <c r="E104" s="209" t="s">
        <v>530</v>
      </c>
      <c r="F104" s="593"/>
      <c r="G104" s="202"/>
      <c r="H104" s="200"/>
      <c r="K104" s="481"/>
    </row>
    <row r="105" spans="1:11" s="341" customFormat="1" ht="24">
      <c r="A105" s="480"/>
      <c r="B105" s="197" t="s">
        <v>527</v>
      </c>
      <c r="C105" s="209" t="s">
        <v>537</v>
      </c>
      <c r="D105" s="210">
        <v>4.57210039</v>
      </c>
      <c r="E105" s="210">
        <v>4.57210039</v>
      </c>
      <c r="F105" s="593"/>
      <c r="G105" s="202"/>
      <c r="H105" s="200"/>
      <c r="K105" s="481"/>
    </row>
    <row r="106" spans="1:11" s="341" customFormat="1" ht="15">
      <c r="A106" s="480"/>
      <c r="B106" s="598"/>
      <c r="C106" s="211"/>
      <c r="D106" s="212"/>
      <c r="E106" s="212"/>
      <c r="F106" s="593"/>
      <c r="G106" s="202"/>
      <c r="H106" s="200"/>
      <c r="K106" s="481"/>
    </row>
    <row r="107" spans="1:11" s="341" customFormat="1" ht="24">
      <c r="A107" s="480"/>
      <c r="B107" s="597" t="s">
        <v>523</v>
      </c>
      <c r="C107" s="209" t="s">
        <v>538</v>
      </c>
      <c r="D107" s="209" t="s">
        <v>525</v>
      </c>
      <c r="E107" s="209" t="s">
        <v>530</v>
      </c>
      <c r="F107" s="593"/>
      <c r="G107" s="202"/>
      <c r="H107" s="200"/>
      <c r="K107" s="481"/>
    </row>
    <row r="108" spans="1:11" s="341" customFormat="1" ht="24">
      <c r="A108" s="480"/>
      <c r="B108" s="197" t="s">
        <v>527</v>
      </c>
      <c r="C108" s="209" t="s">
        <v>539</v>
      </c>
      <c r="D108" s="213">
        <v>4.49499997</v>
      </c>
      <c r="E108" s="213">
        <v>4.49499997</v>
      </c>
      <c r="F108" s="593"/>
      <c r="G108" s="202"/>
      <c r="H108" s="200"/>
      <c r="K108" s="481"/>
    </row>
    <row r="109" spans="2:8" ht="15">
      <c r="B109" s="214"/>
      <c r="C109" s="215"/>
      <c r="D109" s="215"/>
      <c r="E109" s="215"/>
      <c r="F109" s="599"/>
      <c r="G109" s="599"/>
      <c r="H109" s="216"/>
    </row>
    <row r="110" spans="2:8" ht="15" hidden="1">
      <c r="B110" s="217"/>
      <c r="C110" s="218"/>
      <c r="D110" s="219"/>
      <c r="E110" s="219"/>
      <c r="F110" s="80"/>
      <c r="G110" s="82"/>
      <c r="H110" s="83"/>
    </row>
    <row r="111" spans="2:8" ht="15" hidden="1">
      <c r="B111" s="220"/>
      <c r="C111" s="101"/>
      <c r="D111" s="80"/>
      <c r="E111" s="80"/>
      <c r="F111" s="80"/>
      <c r="G111" s="82"/>
      <c r="H111" s="83"/>
    </row>
    <row r="112" spans="2:8" ht="15">
      <c r="B112" s="600"/>
      <c r="C112" s="221"/>
      <c r="D112" s="222"/>
      <c r="E112" s="222"/>
      <c r="F112" s="80"/>
      <c r="G112" s="82"/>
      <c r="H112" s="83"/>
    </row>
    <row r="113" spans="2:8" ht="15">
      <c r="B113" s="641" t="s">
        <v>540</v>
      </c>
      <c r="C113" s="642"/>
      <c r="D113" s="642"/>
      <c r="E113" s="642"/>
      <c r="F113" s="80"/>
      <c r="G113" s="82"/>
      <c r="H113" s="83"/>
    </row>
    <row r="114" spans="2:8" ht="15">
      <c r="B114" s="223"/>
      <c r="C114" s="601"/>
      <c r="D114" s="80"/>
      <c r="E114" s="80"/>
      <c r="F114" s="80"/>
      <c r="G114" s="82"/>
      <c r="H114" s="83"/>
    </row>
    <row r="115" spans="2:8" ht="15">
      <c r="B115" s="93" t="s">
        <v>541</v>
      </c>
      <c r="C115" s="101"/>
      <c r="D115" s="101"/>
      <c r="E115" s="101"/>
      <c r="F115" s="80"/>
      <c r="G115" s="82"/>
      <c r="H115" s="83"/>
    </row>
    <row r="116" spans="2:8" ht="15">
      <c r="B116" s="93" t="s">
        <v>542</v>
      </c>
      <c r="C116" s="101"/>
      <c r="D116" s="101"/>
      <c r="E116" s="101"/>
      <c r="F116" s="80"/>
      <c r="G116" s="82"/>
      <c r="H116" s="83"/>
    </row>
    <row r="117" spans="2:8" ht="15">
      <c r="B117" s="93"/>
      <c r="C117" s="101"/>
      <c r="D117" s="101"/>
      <c r="E117" s="101"/>
      <c r="F117" s="80"/>
      <c r="G117" s="82"/>
      <c r="H117" s="83"/>
    </row>
    <row r="118" spans="2:8" ht="15">
      <c r="B118" s="93" t="s">
        <v>543</v>
      </c>
      <c r="C118" s="101"/>
      <c r="D118" s="101"/>
      <c r="E118" s="101"/>
      <c r="F118" s="80"/>
      <c r="G118" s="82"/>
      <c r="H118" s="83"/>
    </row>
    <row r="119" spans="2:8" ht="15">
      <c r="B119" s="93"/>
      <c r="C119" s="101"/>
      <c r="D119" s="101"/>
      <c r="E119" s="101"/>
      <c r="F119" s="80"/>
      <c r="G119" s="82"/>
      <c r="H119" s="83"/>
    </row>
    <row r="120" spans="2:8" ht="15">
      <c r="B120" s="93" t="s">
        <v>544</v>
      </c>
      <c r="C120" s="101"/>
      <c r="D120" s="101"/>
      <c r="E120" s="101"/>
      <c r="F120" s="80"/>
      <c r="G120" s="82"/>
      <c r="H120" s="83"/>
    </row>
    <row r="121" spans="2:8" ht="15">
      <c r="B121" s="109" t="s">
        <v>545</v>
      </c>
      <c r="C121" s="101"/>
      <c r="D121" s="101"/>
      <c r="E121" s="101"/>
      <c r="F121" s="80"/>
      <c r="G121" s="82"/>
      <c r="H121" s="83"/>
    </row>
    <row r="122" spans="2:8" ht="15">
      <c r="B122" s="109"/>
      <c r="C122" s="101"/>
      <c r="D122" s="101"/>
      <c r="E122" s="101"/>
      <c r="F122" s="80"/>
      <c r="G122" s="82"/>
      <c r="H122" s="83"/>
    </row>
    <row r="123" spans="2:8" ht="15">
      <c r="B123" s="93" t="s">
        <v>546</v>
      </c>
      <c r="C123" s="101"/>
      <c r="D123" s="101"/>
      <c r="E123" s="101"/>
      <c r="F123" s="80"/>
      <c r="G123" s="82"/>
      <c r="H123" s="83"/>
    </row>
    <row r="124" spans="2:8" ht="15">
      <c r="B124" s="93"/>
      <c r="C124" s="101"/>
      <c r="D124" s="101"/>
      <c r="E124" s="101"/>
      <c r="F124" s="80"/>
      <c r="G124" s="82"/>
      <c r="H124" s="83"/>
    </row>
    <row r="125" spans="2:8" ht="15">
      <c r="B125" s="93" t="s">
        <v>547</v>
      </c>
      <c r="C125" s="101"/>
      <c r="D125" s="101"/>
      <c r="E125" s="101"/>
      <c r="F125" s="80"/>
      <c r="G125" s="82"/>
      <c r="H125" s="83"/>
    </row>
    <row r="126" spans="2:8" ht="15">
      <c r="B126" s="110"/>
      <c r="C126" s="101"/>
      <c r="D126" s="101"/>
      <c r="E126" s="101"/>
      <c r="F126" s="80"/>
      <c r="G126" s="82"/>
      <c r="H126" s="83"/>
    </row>
    <row r="127" spans="2:8" ht="15">
      <c r="B127" s="93" t="s">
        <v>548</v>
      </c>
      <c r="C127" s="101"/>
      <c r="D127" s="101"/>
      <c r="E127" s="101"/>
      <c r="F127" s="80"/>
      <c r="G127" s="82"/>
      <c r="H127" s="83"/>
    </row>
    <row r="128" spans="2:8" ht="15">
      <c r="B128" s="93"/>
      <c r="C128" s="101"/>
      <c r="D128" s="101"/>
      <c r="E128" s="101"/>
      <c r="F128" s="80"/>
      <c r="G128" s="82"/>
      <c r="H128" s="83"/>
    </row>
    <row r="129" spans="2:8" ht="15">
      <c r="B129" s="93" t="s">
        <v>549</v>
      </c>
      <c r="C129" s="101"/>
      <c r="D129" s="101"/>
      <c r="E129" s="101"/>
      <c r="F129" s="80"/>
      <c r="G129" s="82"/>
      <c r="H129" s="83"/>
    </row>
    <row r="130" spans="2:8" ht="15">
      <c r="B130" s="93"/>
      <c r="C130" s="101"/>
      <c r="D130" s="101"/>
      <c r="E130" s="101"/>
      <c r="F130" s="80"/>
      <c r="G130" s="82"/>
      <c r="H130" s="83"/>
    </row>
    <row r="131" spans="2:8" ht="15">
      <c r="B131" s="93" t="s">
        <v>550</v>
      </c>
      <c r="C131" s="101"/>
      <c r="D131" s="101"/>
      <c r="E131" s="101"/>
      <c r="F131" s="80"/>
      <c r="G131" s="82"/>
      <c r="H131" s="83"/>
    </row>
    <row r="132" spans="2:8" ht="15">
      <c r="B132" s="224" t="s">
        <v>551</v>
      </c>
      <c r="C132" s="225"/>
      <c r="D132" s="225"/>
      <c r="E132" s="225"/>
      <c r="F132" s="226">
        <v>80.08999999999999</v>
      </c>
      <c r="G132" s="82"/>
      <c r="H132" s="83"/>
    </row>
    <row r="133" spans="2:8" ht="15">
      <c r="B133" s="224" t="s">
        <v>552</v>
      </c>
      <c r="C133" s="225"/>
      <c r="D133" s="225"/>
      <c r="E133" s="225"/>
      <c r="F133" s="226">
        <v>5.1499999999999995</v>
      </c>
      <c r="G133" s="82"/>
      <c r="H133" s="83"/>
    </row>
    <row r="134" spans="2:8" ht="15">
      <c r="B134" s="224" t="s">
        <v>553</v>
      </c>
      <c r="C134" s="225"/>
      <c r="D134" s="225"/>
      <c r="E134" s="225"/>
      <c r="F134" s="227">
        <v>8.510000000000002</v>
      </c>
      <c r="G134" s="82"/>
      <c r="H134" s="83"/>
    </row>
    <row r="135" spans="2:8" ht="15">
      <c r="B135" s="228" t="s">
        <v>554</v>
      </c>
      <c r="C135" s="229"/>
      <c r="D135" s="229"/>
      <c r="E135" s="229"/>
      <c r="F135" s="227">
        <v>6.25</v>
      </c>
      <c r="G135" s="82"/>
      <c r="H135" s="83"/>
    </row>
    <row r="136" spans="2:8" ht="15">
      <c r="B136" s="93"/>
      <c r="C136" s="101"/>
      <c r="D136" s="101"/>
      <c r="E136" s="101"/>
      <c r="F136" s="80"/>
      <c r="G136" s="82"/>
      <c r="H136" s="83"/>
    </row>
    <row r="137" spans="2:8" ht="15">
      <c r="B137" s="93" t="s">
        <v>555</v>
      </c>
      <c r="C137" s="101"/>
      <c r="D137" s="101"/>
      <c r="E137" s="101"/>
      <c r="F137" s="80"/>
      <c r="G137" s="82"/>
      <c r="H137" s="83"/>
    </row>
    <row r="138" spans="2:8" ht="15">
      <c r="B138" s="224" t="s">
        <v>556</v>
      </c>
      <c r="C138" s="230"/>
      <c r="D138" s="230"/>
      <c r="E138" s="230"/>
      <c r="F138" s="227">
        <v>85.24</v>
      </c>
      <c r="G138" s="82"/>
      <c r="H138" s="83"/>
    </row>
    <row r="139" spans="2:8" ht="15">
      <c r="B139" s="224" t="s">
        <v>557</v>
      </c>
      <c r="C139" s="231"/>
      <c r="D139" s="231"/>
      <c r="E139" s="231"/>
      <c r="F139" s="227">
        <v>8.510000000000002</v>
      </c>
      <c r="G139" s="82"/>
      <c r="H139" s="83"/>
    </row>
    <row r="140" spans="2:8" ht="15">
      <c r="B140" s="224" t="s">
        <v>554</v>
      </c>
      <c r="C140" s="231"/>
      <c r="D140" s="231"/>
      <c r="E140" s="231"/>
      <c r="F140" s="227">
        <v>6.25</v>
      </c>
      <c r="G140" s="82"/>
      <c r="H140" s="83"/>
    </row>
    <row r="141" spans="2:8" ht="15">
      <c r="B141" s="93"/>
      <c r="C141" s="126"/>
      <c r="D141" s="126"/>
      <c r="E141" s="126"/>
      <c r="F141" s="127"/>
      <c r="G141" s="82"/>
      <c r="H141" s="83"/>
    </row>
    <row r="142" spans="2:8" ht="15">
      <c r="B142" s="93" t="s">
        <v>558</v>
      </c>
      <c r="C142" s="126"/>
      <c r="D142" s="126"/>
      <c r="E142" s="126"/>
      <c r="F142" s="120"/>
      <c r="G142" s="82"/>
      <c r="H142" s="83"/>
    </row>
    <row r="143" spans="2:8" ht="15" thickBot="1">
      <c r="B143" s="128"/>
      <c r="C143" s="129"/>
      <c r="D143" s="129"/>
      <c r="E143" s="130"/>
      <c r="F143" s="131"/>
      <c r="G143" s="130"/>
      <c r="H143" s="132"/>
    </row>
    <row r="145" spans="2:10" ht="15">
      <c r="B145" s="606" t="s">
        <v>766</v>
      </c>
      <c r="C145" s="606"/>
      <c r="D145" s="606"/>
      <c r="E145" s="606"/>
      <c r="F145" s="606"/>
      <c r="G145" s="606"/>
      <c r="H145" s="606"/>
      <c r="I145" s="606"/>
      <c r="J145" s="441"/>
    </row>
    <row r="146" spans="2:10" ht="15">
      <c r="B146" s="610" t="s">
        <v>767</v>
      </c>
      <c r="C146" s="611" t="s">
        <v>768</v>
      </c>
      <c r="D146" s="611"/>
      <c r="E146" s="428" t="s">
        <v>769</v>
      </c>
      <c r="F146" s="428" t="s">
        <v>770</v>
      </c>
      <c r="G146" s="611" t="s">
        <v>771</v>
      </c>
      <c r="H146" s="611"/>
      <c r="I146" s="611"/>
      <c r="J146" s="611"/>
    </row>
    <row r="147" spans="2:10" ht="51">
      <c r="B147" s="610"/>
      <c r="C147" s="483" t="s">
        <v>517</v>
      </c>
      <c r="D147" s="483" t="s">
        <v>512</v>
      </c>
      <c r="E147" s="428" t="s">
        <v>809</v>
      </c>
      <c r="F147" s="428" t="s">
        <v>810</v>
      </c>
      <c r="G147" s="483" t="s">
        <v>517</v>
      </c>
      <c r="H147" s="483" t="s">
        <v>512</v>
      </c>
      <c r="I147" s="428" t="s">
        <v>809</v>
      </c>
      <c r="J147" s="428" t="s">
        <v>810</v>
      </c>
    </row>
    <row r="148" spans="2:10" ht="15">
      <c r="B148" s="431" t="s">
        <v>811</v>
      </c>
      <c r="C148" s="429">
        <v>0.046108919833132145</v>
      </c>
      <c r="D148" s="429">
        <v>0.04717559027194995</v>
      </c>
      <c r="E148" s="429">
        <v>0.051940246533486834</v>
      </c>
      <c r="F148" s="429">
        <v>0.054807528822386375</v>
      </c>
      <c r="G148" s="430">
        <v>12418.707999999999</v>
      </c>
      <c r="H148" s="430">
        <v>12479.677</v>
      </c>
      <c r="I148" s="430">
        <v>12754.917121199753</v>
      </c>
      <c r="J148" s="430">
        <v>12922.853982370138</v>
      </c>
    </row>
    <row r="149" spans="2:10" ht="15">
      <c r="B149" s="431" t="s">
        <v>812</v>
      </c>
      <c r="C149" s="429">
        <v>0.05756514955456942</v>
      </c>
      <c r="D149" s="429">
        <v>0.058539860531846725</v>
      </c>
      <c r="E149" s="429">
        <v>0.06053961285552214</v>
      </c>
      <c r="F149" s="429">
        <v>0.0006320558641876545</v>
      </c>
      <c r="G149" s="430">
        <v>10011.039891695396</v>
      </c>
      <c r="H149" s="430">
        <v>10011.22682256775</v>
      </c>
      <c r="I149" s="430">
        <v>10011.610336712018</v>
      </c>
      <c r="J149" s="430">
        <v>10000.121216193133</v>
      </c>
    </row>
    <row r="150" spans="2:10" ht="15">
      <c r="B150" s="431" t="s">
        <v>813</v>
      </c>
      <c r="C150" s="429">
        <v>0.0580347120654916</v>
      </c>
      <c r="D150" s="429">
        <v>0.05900832165480496</v>
      </c>
      <c r="E150" s="429">
        <v>0.062314950498735255</v>
      </c>
      <c r="F150" s="429">
        <v>0.014372759133014352</v>
      </c>
      <c r="G150" s="430">
        <v>10023.84988167075</v>
      </c>
      <c r="H150" s="430">
        <v>10024.249995200606</v>
      </c>
      <c r="I150" s="430">
        <v>10025.608883766603</v>
      </c>
      <c r="J150" s="430">
        <v>10005.906613342335</v>
      </c>
    </row>
    <row r="151" spans="2:10" ht="15">
      <c r="B151" s="431" t="s">
        <v>814</v>
      </c>
      <c r="C151" s="429">
        <v>0.05817475762909284</v>
      </c>
      <c r="D151" s="429">
        <v>0.059149814872144414</v>
      </c>
      <c r="E151" s="429">
        <v>0.06358262019502764</v>
      </c>
      <c r="F151" s="429">
        <v>0.0166040502643805</v>
      </c>
      <c r="G151" s="430">
        <v>10044.627211331906</v>
      </c>
      <c r="H151" s="430">
        <v>10045.375200449864</v>
      </c>
      <c r="I151" s="430">
        <v>10048.775708642761</v>
      </c>
      <c r="J151" s="430">
        <v>10012.73735362747</v>
      </c>
    </row>
    <row r="152" spans="2:10" ht="15">
      <c r="B152" s="427" t="s">
        <v>775</v>
      </c>
      <c r="C152" s="429">
        <v>0.04956179616792311</v>
      </c>
      <c r="D152" s="429">
        <v>0.050593533362090604</v>
      </c>
      <c r="E152" s="429">
        <v>0.054741380497295156</v>
      </c>
      <c r="F152" s="429">
        <v>0.04205708611890979</v>
      </c>
      <c r="G152" s="430">
        <v>10495.61796167923</v>
      </c>
      <c r="H152" s="430">
        <v>10505.935333620906</v>
      </c>
      <c r="I152" s="430">
        <v>10547.413804972952</v>
      </c>
      <c r="J152" s="430">
        <v>10420.570861189099</v>
      </c>
    </row>
    <row r="153" spans="2:10" ht="15">
      <c r="B153" s="427" t="s">
        <v>776</v>
      </c>
      <c r="C153" s="429">
        <v>0.038158826641540466</v>
      </c>
      <c r="D153" s="429">
        <v>0.039189725435892386</v>
      </c>
      <c r="E153" s="429">
        <v>0.043175218977245855</v>
      </c>
      <c r="F153" s="429">
        <v>0.04437352016207807</v>
      </c>
      <c r="G153" s="430">
        <v>11190.151353982483</v>
      </c>
      <c r="H153" s="430">
        <v>11223.550676542209</v>
      </c>
      <c r="I153" s="430">
        <v>11353.299087388912</v>
      </c>
      <c r="J153" s="430">
        <v>11392.504674332096</v>
      </c>
    </row>
    <row r="154" spans="2:10" ht="15">
      <c r="B154" s="38"/>
      <c r="C154" s="38"/>
      <c r="D154" s="38"/>
      <c r="E154" s="38"/>
      <c r="F154" s="38"/>
      <c r="G154" s="38"/>
      <c r="H154" s="38"/>
      <c r="I154" s="38"/>
      <c r="J154" s="38"/>
    </row>
    <row r="155" spans="2:10" ht="15">
      <c r="B155" s="428" t="s">
        <v>797</v>
      </c>
      <c r="C155" s="38"/>
      <c r="D155" s="38"/>
      <c r="E155" s="38"/>
      <c r="F155" s="38"/>
      <c r="G155" s="38"/>
      <c r="H155" s="38"/>
      <c r="I155" s="38"/>
      <c r="J155" s="38"/>
    </row>
    <row r="156" spans="2:10" ht="15">
      <c r="B156" s="427" t="s">
        <v>815</v>
      </c>
      <c r="C156" s="432"/>
      <c r="D156" s="38"/>
      <c r="E156" s="38"/>
      <c r="F156" s="38"/>
      <c r="G156" s="38"/>
      <c r="H156" s="38"/>
      <c r="I156" s="38"/>
      <c r="J156" s="38"/>
    </row>
    <row r="157" spans="2:10" ht="15">
      <c r="B157" s="427" t="s">
        <v>816</v>
      </c>
      <c r="C157" s="432"/>
      <c r="D157" s="38"/>
      <c r="E157" s="38"/>
      <c r="F157" s="38"/>
      <c r="G157" s="38"/>
      <c r="H157" s="38"/>
      <c r="I157" s="38"/>
      <c r="J157" s="38"/>
    </row>
    <row r="158" spans="2:10" ht="15">
      <c r="B158" s="38"/>
      <c r="C158" s="38"/>
      <c r="D158" s="38"/>
      <c r="E158" s="38"/>
      <c r="F158" s="38"/>
      <c r="G158" s="38"/>
      <c r="H158" s="38"/>
      <c r="I158" s="38"/>
      <c r="J158" s="38"/>
    </row>
    <row r="159" spans="2:10" ht="15">
      <c r="B159" s="428" t="s">
        <v>795</v>
      </c>
      <c r="C159" s="435"/>
      <c r="D159" s="38"/>
      <c r="E159" s="38"/>
      <c r="F159" s="38"/>
      <c r="G159" s="38"/>
      <c r="H159" s="38"/>
      <c r="I159" s="38"/>
      <c r="J159" s="38"/>
    </row>
    <row r="160" spans="2:10" ht="15">
      <c r="B160" s="441" t="s">
        <v>817</v>
      </c>
      <c r="C160" s="484">
        <v>37.55820000000001</v>
      </c>
      <c r="D160" s="485"/>
      <c r="E160" s="485"/>
      <c r="F160" s="38"/>
      <c r="G160" s="38"/>
      <c r="H160" s="38"/>
      <c r="I160" s="38"/>
      <c r="J160" s="38"/>
    </row>
    <row r="161" spans="2:10" ht="15">
      <c r="B161" s="441" t="s">
        <v>818</v>
      </c>
      <c r="C161" s="449">
        <v>0.09405948981045663</v>
      </c>
      <c r="D161" s="485"/>
      <c r="E161" s="485"/>
      <c r="F161" s="38"/>
      <c r="G161" s="38"/>
      <c r="H161" s="38"/>
      <c r="I161" s="38"/>
      <c r="J161" s="38"/>
    </row>
    <row r="162" spans="2:10" ht="15">
      <c r="B162" s="441" t="s">
        <v>796</v>
      </c>
      <c r="C162" s="449">
        <v>0.10032339521971936</v>
      </c>
      <c r="D162" s="38"/>
      <c r="E162" s="38"/>
      <c r="F162" s="38"/>
      <c r="G162" s="38"/>
      <c r="H162" s="38"/>
      <c r="I162" s="38"/>
      <c r="J162" s="38"/>
    </row>
    <row r="163" spans="2:10" ht="15">
      <c r="B163" s="441" t="s">
        <v>819</v>
      </c>
      <c r="C163" s="486">
        <v>0.0676431307</v>
      </c>
      <c r="D163" s="38"/>
      <c r="E163" s="38"/>
      <c r="F163" s="38"/>
      <c r="G163" s="38"/>
      <c r="H163" s="38"/>
      <c r="I163" s="38"/>
      <c r="J163" s="38"/>
    </row>
    <row r="164" ht="15" thickBot="1"/>
    <row r="165" spans="2:6" ht="15">
      <c r="B165" s="487"/>
      <c r="C165" s="488"/>
      <c r="D165" s="488"/>
      <c r="E165" s="635" t="s">
        <v>820</v>
      </c>
      <c r="F165" s="636"/>
    </row>
    <row r="166" spans="2:6" ht="14.25">
      <c r="B166" s="489" t="s">
        <v>803</v>
      </c>
      <c r="C166" s="490"/>
      <c r="D166" s="490"/>
      <c r="E166" s="491"/>
      <c r="F166" s="492"/>
    </row>
    <row r="167" spans="2:6" ht="14.25">
      <c r="B167" s="493" t="s">
        <v>804</v>
      </c>
      <c r="C167" s="490"/>
      <c r="D167" s="490"/>
      <c r="E167" s="491"/>
      <c r="F167" s="492"/>
    </row>
    <row r="168" spans="2:6" ht="14.25">
      <c r="B168" s="494" t="s">
        <v>821</v>
      </c>
      <c r="C168" s="490"/>
      <c r="D168" s="490"/>
      <c r="E168" s="495"/>
      <c r="F168" s="492"/>
    </row>
    <row r="169" spans="2:6" ht="14.25">
      <c r="B169" s="494" t="s">
        <v>822</v>
      </c>
      <c r="C169" s="490"/>
      <c r="D169" s="490"/>
      <c r="E169" s="491"/>
      <c r="F169" s="492"/>
    </row>
    <row r="170" spans="2:6" ht="14.25">
      <c r="B170" s="496"/>
      <c r="C170" s="490"/>
      <c r="D170" s="490"/>
      <c r="E170" s="491"/>
      <c r="F170" s="492"/>
    </row>
    <row r="171" spans="2:6" ht="14.25">
      <c r="B171" s="493" t="s">
        <v>806</v>
      </c>
      <c r="C171" s="490"/>
      <c r="D171" s="490"/>
      <c r="E171" s="491"/>
      <c r="F171" s="492"/>
    </row>
    <row r="172" spans="2:6" ht="27" customHeight="1" thickBot="1">
      <c r="B172" s="497"/>
      <c r="C172" s="498"/>
      <c r="D172" s="498"/>
      <c r="E172" s="499"/>
      <c r="F172" s="500"/>
    </row>
    <row r="173" ht="15" thickBot="1"/>
    <row r="174" ht="15">
      <c r="B174" s="501" t="s">
        <v>807</v>
      </c>
    </row>
    <row r="175" ht="15">
      <c r="B175" s="502" t="s">
        <v>823</v>
      </c>
    </row>
    <row r="176" ht="14.25">
      <c r="B176" s="503"/>
    </row>
    <row r="177" ht="14.25">
      <c r="B177" s="504"/>
    </row>
    <row r="178" ht="14.25">
      <c r="B178" s="504"/>
    </row>
    <row r="179" ht="14.25">
      <c r="B179" s="504"/>
    </row>
    <row r="180" ht="14.25">
      <c r="B180" s="504"/>
    </row>
    <row r="181" ht="14.25">
      <c r="B181" s="504"/>
    </row>
    <row r="182" ht="14.25">
      <c r="B182" s="504"/>
    </row>
    <row r="183" ht="14.25">
      <c r="B183" s="504"/>
    </row>
    <row r="184" ht="15" thickBot="1">
      <c r="B184" s="505"/>
    </row>
  </sheetData>
  <mergeCells count="10">
    <mergeCell ref="B56:D56"/>
    <mergeCell ref="B60:B61"/>
    <mergeCell ref="C60:C61"/>
    <mergeCell ref="B113:E113"/>
    <mergeCell ref="B1:E1"/>
    <mergeCell ref="B145:I145"/>
    <mergeCell ref="B146:B147"/>
    <mergeCell ref="C146:D146"/>
    <mergeCell ref="G146:J146"/>
    <mergeCell ref="E165:F165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155"/>
  <sheetViews>
    <sheetView workbookViewId="0" topLeftCell="A1">
      <selection activeCell="B3" sqref="B3"/>
    </sheetView>
  </sheetViews>
  <sheetFormatPr defaultColWidth="9.140625" defaultRowHeight="15"/>
  <cols>
    <col min="1" max="1" width="3.28125" style="377" customWidth="1"/>
    <col min="2" max="2" width="48.57421875" style="377" customWidth="1"/>
    <col min="3" max="3" width="19.7109375" style="377" bestFit="1" customWidth="1"/>
    <col min="4" max="4" width="20.140625" style="377" customWidth="1"/>
    <col min="5" max="5" width="16.7109375" style="377" customWidth="1"/>
    <col min="6" max="6" width="16.00390625" style="377" customWidth="1"/>
    <col min="7" max="8" width="12.00390625" style="377" customWidth="1"/>
    <col min="9" max="9" width="10.7109375" style="377" customWidth="1"/>
    <col min="10" max="16384" width="9.140625" style="377" customWidth="1"/>
  </cols>
  <sheetData>
    <row r="1" spans="1:9" ht="15.95" customHeight="1">
      <c r="A1" s="506"/>
      <c r="B1" s="648" t="s">
        <v>758</v>
      </c>
      <c r="C1" s="648"/>
      <c r="D1" s="648"/>
      <c r="E1" s="648"/>
      <c r="F1" s="648"/>
      <c r="G1" s="506"/>
      <c r="H1" s="506"/>
      <c r="I1" s="506"/>
    </row>
    <row r="2" spans="1:9" ht="12.95" customHeight="1">
      <c r="A2" s="506"/>
      <c r="B2" s="233"/>
      <c r="C2" s="506"/>
      <c r="D2" s="506"/>
      <c r="E2" s="506"/>
      <c r="F2" s="506"/>
      <c r="G2" s="506"/>
      <c r="H2" s="506"/>
      <c r="I2" s="506"/>
    </row>
    <row r="3" spans="1:9" ht="12.95" customHeight="1" thickBot="1">
      <c r="A3" s="234" t="s">
        <v>7</v>
      </c>
      <c r="B3" s="507" t="s">
        <v>8</v>
      </c>
      <c r="C3" s="506"/>
      <c r="D3" s="506"/>
      <c r="E3" s="506"/>
      <c r="F3" s="506"/>
      <c r="G3" s="506"/>
      <c r="H3" s="506"/>
      <c r="I3" s="506"/>
    </row>
    <row r="4" spans="1:9" ht="27.95" customHeight="1">
      <c r="A4" s="506"/>
      <c r="B4" s="235" t="s">
        <v>9</v>
      </c>
      <c r="C4" s="236" t="s">
        <v>10</v>
      </c>
      <c r="D4" s="237" t="s">
        <v>11</v>
      </c>
      <c r="E4" s="237" t="s">
        <v>12</v>
      </c>
      <c r="F4" s="237" t="s">
        <v>13</v>
      </c>
      <c r="G4" s="237" t="s">
        <v>14</v>
      </c>
      <c r="H4" s="237" t="s">
        <v>15</v>
      </c>
      <c r="I4" s="238" t="s">
        <v>16</v>
      </c>
    </row>
    <row r="5" spans="1:9" ht="12.95" customHeight="1">
      <c r="A5" s="506"/>
      <c r="B5" s="239" t="s">
        <v>17</v>
      </c>
      <c r="C5" s="240"/>
      <c r="D5" s="240"/>
      <c r="E5" s="240"/>
      <c r="F5" s="240"/>
      <c r="G5" s="240"/>
      <c r="H5" s="508"/>
      <c r="I5" s="509"/>
    </row>
    <row r="6" spans="1:9" ht="12.95" customHeight="1">
      <c r="A6" s="510"/>
      <c r="B6" s="239" t="s">
        <v>18</v>
      </c>
      <c r="C6" s="240"/>
      <c r="D6" s="240"/>
      <c r="E6" s="240"/>
      <c r="F6" s="506"/>
      <c r="G6" s="508"/>
      <c r="H6" s="508"/>
      <c r="I6" s="509"/>
    </row>
    <row r="7" spans="1:9" ht="12.95" customHeight="1">
      <c r="A7" s="263" t="s">
        <v>19</v>
      </c>
      <c r="B7" s="241" t="s">
        <v>20</v>
      </c>
      <c r="C7" s="240" t="s">
        <v>21</v>
      </c>
      <c r="D7" s="240" t="s">
        <v>22</v>
      </c>
      <c r="E7" s="242">
        <v>343421</v>
      </c>
      <c r="F7" s="243">
        <v>8961.4</v>
      </c>
      <c r="G7" s="244">
        <v>0.0781</v>
      </c>
      <c r="H7" s="245"/>
      <c r="I7" s="246"/>
    </row>
    <row r="8" spans="1:9" ht="12.95" customHeight="1">
      <c r="A8" s="263" t="s">
        <v>27</v>
      </c>
      <c r="B8" s="241" t="s">
        <v>28</v>
      </c>
      <c r="C8" s="240" t="s">
        <v>29</v>
      </c>
      <c r="D8" s="240" t="s">
        <v>22</v>
      </c>
      <c r="E8" s="242">
        <v>132467</v>
      </c>
      <c r="F8" s="243">
        <v>8284.68</v>
      </c>
      <c r="G8" s="244">
        <v>0.0722</v>
      </c>
      <c r="H8" s="245"/>
      <c r="I8" s="246"/>
    </row>
    <row r="9" spans="1:9" ht="12.95" customHeight="1">
      <c r="A9" s="263" t="s">
        <v>30</v>
      </c>
      <c r="B9" s="241" t="s">
        <v>31</v>
      </c>
      <c r="C9" s="240" t="s">
        <v>32</v>
      </c>
      <c r="D9" s="240" t="s">
        <v>33</v>
      </c>
      <c r="E9" s="242">
        <v>807385</v>
      </c>
      <c r="F9" s="243">
        <v>6901.93</v>
      </c>
      <c r="G9" s="244">
        <v>0.0602</v>
      </c>
      <c r="H9" s="245"/>
      <c r="I9" s="246"/>
    </row>
    <row r="10" spans="1:9" ht="12.95" customHeight="1">
      <c r="A10" s="263" t="s">
        <v>38</v>
      </c>
      <c r="B10" s="241" t="s">
        <v>39</v>
      </c>
      <c r="C10" s="240" t="s">
        <v>40</v>
      </c>
      <c r="D10" s="240" t="s">
        <v>33</v>
      </c>
      <c r="E10" s="242">
        <v>803357</v>
      </c>
      <c r="F10" s="243">
        <v>6781.14</v>
      </c>
      <c r="G10" s="244">
        <v>0.0591</v>
      </c>
      <c r="H10" s="245"/>
      <c r="I10" s="246"/>
    </row>
    <row r="11" spans="1:9" ht="12.95" customHeight="1">
      <c r="A11" s="263" t="s">
        <v>23</v>
      </c>
      <c r="B11" s="241" t="s">
        <v>24</v>
      </c>
      <c r="C11" s="240" t="s">
        <v>25</v>
      </c>
      <c r="D11" s="240" t="s">
        <v>26</v>
      </c>
      <c r="E11" s="242">
        <v>1596935</v>
      </c>
      <c r="F11" s="243">
        <v>6015.65</v>
      </c>
      <c r="G11" s="244">
        <v>0.0524</v>
      </c>
      <c r="H11" s="245"/>
      <c r="I11" s="246"/>
    </row>
    <row r="12" spans="1:9" ht="12.95" customHeight="1">
      <c r="A12" s="263" t="s">
        <v>45</v>
      </c>
      <c r="B12" s="241" t="s">
        <v>46</v>
      </c>
      <c r="C12" s="240" t="s">
        <v>47</v>
      </c>
      <c r="D12" s="240" t="s">
        <v>48</v>
      </c>
      <c r="E12" s="242">
        <v>2611400</v>
      </c>
      <c r="F12" s="243">
        <v>5803.84</v>
      </c>
      <c r="G12" s="244">
        <v>0.0506</v>
      </c>
      <c r="H12" s="245"/>
      <c r="I12" s="246"/>
    </row>
    <row r="13" spans="1:9" ht="12.95" customHeight="1">
      <c r="A13" s="263" t="s">
        <v>41</v>
      </c>
      <c r="B13" s="241" t="s">
        <v>42</v>
      </c>
      <c r="C13" s="240" t="s">
        <v>43</v>
      </c>
      <c r="D13" s="240" t="s">
        <v>44</v>
      </c>
      <c r="E13" s="242">
        <v>2664218</v>
      </c>
      <c r="F13" s="243">
        <v>5738.73</v>
      </c>
      <c r="G13" s="244">
        <v>0.05</v>
      </c>
      <c r="H13" s="245"/>
      <c r="I13" s="246"/>
    </row>
    <row r="14" spans="1:9" ht="12.95" customHeight="1">
      <c r="A14" s="263" t="s">
        <v>34</v>
      </c>
      <c r="B14" s="241" t="s">
        <v>35</v>
      </c>
      <c r="C14" s="240" t="s">
        <v>36</v>
      </c>
      <c r="D14" s="240" t="s">
        <v>37</v>
      </c>
      <c r="E14" s="242">
        <v>527599</v>
      </c>
      <c r="F14" s="243">
        <v>5685.41</v>
      </c>
      <c r="G14" s="244">
        <v>0.0496</v>
      </c>
      <c r="H14" s="245"/>
      <c r="I14" s="246"/>
    </row>
    <row r="15" spans="1:9" ht="12.95" customHeight="1">
      <c r="A15" s="263" t="s">
        <v>290</v>
      </c>
      <c r="B15" s="241" t="s">
        <v>291</v>
      </c>
      <c r="C15" s="240" t="s">
        <v>292</v>
      </c>
      <c r="D15" s="240" t="s">
        <v>37</v>
      </c>
      <c r="E15" s="242">
        <v>168271</v>
      </c>
      <c r="F15" s="243">
        <v>5574.57</v>
      </c>
      <c r="G15" s="244">
        <v>0.0486</v>
      </c>
      <c r="H15" s="245"/>
      <c r="I15" s="246"/>
    </row>
    <row r="16" spans="1:9" ht="12.95" customHeight="1">
      <c r="A16" s="263" t="s">
        <v>293</v>
      </c>
      <c r="B16" s="241" t="s">
        <v>294</v>
      </c>
      <c r="C16" s="240" t="s">
        <v>295</v>
      </c>
      <c r="D16" s="240" t="s">
        <v>37</v>
      </c>
      <c r="E16" s="242">
        <v>1432397</v>
      </c>
      <c r="F16" s="243">
        <v>5544.09</v>
      </c>
      <c r="G16" s="244">
        <v>0.0483</v>
      </c>
      <c r="H16" s="245"/>
      <c r="I16" s="246"/>
    </row>
    <row r="17" spans="1:9" ht="12.95" customHeight="1">
      <c r="A17" s="263" t="s">
        <v>116</v>
      </c>
      <c r="B17" s="241" t="s">
        <v>117</v>
      </c>
      <c r="C17" s="240" t="s">
        <v>118</v>
      </c>
      <c r="D17" s="240" t="s">
        <v>22</v>
      </c>
      <c r="E17" s="242">
        <v>99412</v>
      </c>
      <c r="F17" s="243">
        <v>4428.8</v>
      </c>
      <c r="G17" s="244">
        <v>0.0386</v>
      </c>
      <c r="H17" s="245"/>
      <c r="I17" s="246"/>
    </row>
    <row r="18" spans="1:9" ht="12.95" customHeight="1">
      <c r="A18" s="263" t="s">
        <v>101</v>
      </c>
      <c r="B18" s="241" t="s">
        <v>102</v>
      </c>
      <c r="C18" s="240" t="s">
        <v>103</v>
      </c>
      <c r="D18" s="240" t="s">
        <v>52</v>
      </c>
      <c r="E18" s="242">
        <v>45511</v>
      </c>
      <c r="F18" s="243">
        <v>3925.03</v>
      </c>
      <c r="G18" s="244">
        <v>0.0342</v>
      </c>
      <c r="H18" s="245"/>
      <c r="I18" s="246"/>
    </row>
    <row r="19" spans="1:9" ht="12.95" customHeight="1">
      <c r="A19" s="263" t="s">
        <v>49</v>
      </c>
      <c r="B19" s="241" t="s">
        <v>50</v>
      </c>
      <c r="C19" s="240" t="s">
        <v>51</v>
      </c>
      <c r="D19" s="240" t="s">
        <v>52</v>
      </c>
      <c r="E19" s="242">
        <v>93826</v>
      </c>
      <c r="F19" s="243">
        <v>2269.74</v>
      </c>
      <c r="G19" s="244">
        <v>0.0198</v>
      </c>
      <c r="H19" s="245"/>
      <c r="I19" s="246"/>
    </row>
    <row r="20" spans="1:9" ht="12.95" customHeight="1">
      <c r="A20" s="263" t="s">
        <v>296</v>
      </c>
      <c r="B20" s="241" t="s">
        <v>297</v>
      </c>
      <c r="C20" s="240" t="s">
        <v>298</v>
      </c>
      <c r="D20" s="240" t="s">
        <v>299</v>
      </c>
      <c r="E20" s="242">
        <v>709493</v>
      </c>
      <c r="F20" s="243">
        <v>2027.73</v>
      </c>
      <c r="G20" s="244">
        <v>0.0177</v>
      </c>
      <c r="H20" s="245"/>
      <c r="I20" s="246"/>
    </row>
    <row r="21" spans="1:9" ht="12.95" customHeight="1">
      <c r="A21" s="263" t="s">
        <v>60</v>
      </c>
      <c r="B21" s="241" t="s">
        <v>61</v>
      </c>
      <c r="C21" s="240" t="s">
        <v>62</v>
      </c>
      <c r="D21" s="240" t="s">
        <v>56</v>
      </c>
      <c r="E21" s="242">
        <v>230215</v>
      </c>
      <c r="F21" s="243">
        <v>1381.52</v>
      </c>
      <c r="G21" s="244">
        <v>0.012</v>
      </c>
      <c r="H21" s="245"/>
      <c r="I21" s="246"/>
    </row>
    <row r="22" spans="1:9" ht="12.95" customHeight="1">
      <c r="A22" s="263" t="s">
        <v>53</v>
      </c>
      <c r="B22" s="241" t="s">
        <v>54</v>
      </c>
      <c r="C22" s="240" t="s">
        <v>55</v>
      </c>
      <c r="D22" s="240" t="s">
        <v>56</v>
      </c>
      <c r="E22" s="242">
        <v>878211</v>
      </c>
      <c r="F22" s="243">
        <v>1269.45</v>
      </c>
      <c r="G22" s="244">
        <v>0.0111</v>
      </c>
      <c r="H22" s="245"/>
      <c r="I22" s="246"/>
    </row>
    <row r="23" spans="1:9" ht="12.95" customHeight="1">
      <c r="A23" s="263" t="s">
        <v>76</v>
      </c>
      <c r="B23" s="241" t="s">
        <v>77</v>
      </c>
      <c r="C23" s="240" t="s">
        <v>78</v>
      </c>
      <c r="D23" s="240" t="s">
        <v>79</v>
      </c>
      <c r="E23" s="242">
        <v>1124000</v>
      </c>
      <c r="F23" s="243">
        <v>1248.76</v>
      </c>
      <c r="G23" s="244">
        <v>0.0109</v>
      </c>
      <c r="H23" s="245"/>
      <c r="I23" s="246"/>
    </row>
    <row r="24" spans="1:9" ht="12.95" customHeight="1">
      <c r="A24" s="263" t="s">
        <v>66</v>
      </c>
      <c r="B24" s="241" t="s">
        <v>67</v>
      </c>
      <c r="C24" s="240" t="s">
        <v>68</v>
      </c>
      <c r="D24" s="240" t="s">
        <v>69</v>
      </c>
      <c r="E24" s="242">
        <v>249559</v>
      </c>
      <c r="F24" s="243">
        <v>1162.45</v>
      </c>
      <c r="G24" s="244">
        <v>0.0101</v>
      </c>
      <c r="H24" s="245"/>
      <c r="I24" s="246"/>
    </row>
    <row r="25" spans="1:9" ht="12.95" customHeight="1">
      <c r="A25" s="263" t="s">
        <v>89</v>
      </c>
      <c r="B25" s="241" t="s">
        <v>90</v>
      </c>
      <c r="C25" s="240" t="s">
        <v>91</v>
      </c>
      <c r="D25" s="240" t="s">
        <v>69</v>
      </c>
      <c r="E25" s="242">
        <v>135113</v>
      </c>
      <c r="F25" s="243">
        <v>1091.65</v>
      </c>
      <c r="G25" s="244">
        <v>0.0095</v>
      </c>
      <c r="H25" s="245"/>
      <c r="I25" s="246"/>
    </row>
    <row r="26" spans="1:9" ht="12.95" customHeight="1">
      <c r="A26" s="263" t="s">
        <v>73</v>
      </c>
      <c r="B26" s="241" t="s">
        <v>74</v>
      </c>
      <c r="C26" s="240" t="s">
        <v>75</v>
      </c>
      <c r="D26" s="240" t="s">
        <v>69</v>
      </c>
      <c r="E26" s="242">
        <v>113240</v>
      </c>
      <c r="F26" s="243">
        <v>1083.25</v>
      </c>
      <c r="G26" s="244">
        <v>0.0094</v>
      </c>
      <c r="H26" s="245"/>
      <c r="I26" s="246"/>
    </row>
    <row r="27" spans="1:9" ht="12.95" customHeight="1">
      <c r="A27" s="263" t="s">
        <v>82</v>
      </c>
      <c r="B27" s="241" t="s">
        <v>83</v>
      </c>
      <c r="C27" s="240" t="s">
        <v>84</v>
      </c>
      <c r="D27" s="240" t="s">
        <v>69</v>
      </c>
      <c r="E27" s="242">
        <v>24966</v>
      </c>
      <c r="F27" s="243">
        <v>1077.68</v>
      </c>
      <c r="G27" s="244">
        <v>0.0094</v>
      </c>
      <c r="H27" s="245"/>
      <c r="I27" s="246"/>
    </row>
    <row r="28" spans="1:9" ht="12.95" customHeight="1">
      <c r="A28" s="263" t="s">
        <v>92</v>
      </c>
      <c r="B28" s="241" t="s">
        <v>93</v>
      </c>
      <c r="C28" s="240" t="s">
        <v>94</v>
      </c>
      <c r="D28" s="240" t="s">
        <v>69</v>
      </c>
      <c r="E28" s="242">
        <v>109600</v>
      </c>
      <c r="F28" s="243">
        <v>993.41</v>
      </c>
      <c r="G28" s="244">
        <v>0.0087</v>
      </c>
      <c r="H28" s="245"/>
      <c r="I28" s="246"/>
    </row>
    <row r="29" spans="1:9" ht="12.95" customHeight="1">
      <c r="A29" s="263" t="s">
        <v>300</v>
      </c>
      <c r="B29" s="241" t="s">
        <v>301</v>
      </c>
      <c r="C29" s="240" t="s">
        <v>302</v>
      </c>
      <c r="D29" s="240" t="s">
        <v>303</v>
      </c>
      <c r="E29" s="242">
        <v>176391</v>
      </c>
      <c r="F29" s="243">
        <v>964.77</v>
      </c>
      <c r="G29" s="244">
        <v>0.0084</v>
      </c>
      <c r="H29" s="245"/>
      <c r="I29" s="246"/>
    </row>
    <row r="30" spans="1:9" ht="12.95" customHeight="1">
      <c r="A30" s="263" t="s">
        <v>85</v>
      </c>
      <c r="B30" s="241" t="s">
        <v>86</v>
      </c>
      <c r="C30" s="240" t="s">
        <v>87</v>
      </c>
      <c r="D30" s="240" t="s">
        <v>88</v>
      </c>
      <c r="E30" s="242">
        <v>46003</v>
      </c>
      <c r="F30" s="243">
        <v>926.66</v>
      </c>
      <c r="G30" s="244">
        <v>0.0081</v>
      </c>
      <c r="H30" s="245"/>
      <c r="I30" s="246"/>
    </row>
    <row r="31" spans="1:9" ht="12.95" customHeight="1">
      <c r="A31" s="263" t="s">
        <v>57</v>
      </c>
      <c r="B31" s="241" t="s">
        <v>58</v>
      </c>
      <c r="C31" s="240" t="s">
        <v>59</v>
      </c>
      <c r="D31" s="240" t="s">
        <v>56</v>
      </c>
      <c r="E31" s="242">
        <v>81364</v>
      </c>
      <c r="F31" s="243">
        <v>805.02</v>
      </c>
      <c r="G31" s="244">
        <v>0.007</v>
      </c>
      <c r="H31" s="245"/>
      <c r="I31" s="246"/>
    </row>
    <row r="32" spans="1:9" ht="12.95" customHeight="1">
      <c r="A32" s="263" t="s">
        <v>107</v>
      </c>
      <c r="B32" s="241" t="s">
        <v>108</v>
      </c>
      <c r="C32" s="240" t="s">
        <v>109</v>
      </c>
      <c r="D32" s="240" t="s">
        <v>56</v>
      </c>
      <c r="E32" s="242">
        <v>122318</v>
      </c>
      <c r="F32" s="243">
        <v>800.51</v>
      </c>
      <c r="G32" s="244">
        <v>0.007</v>
      </c>
      <c r="H32" s="245"/>
      <c r="I32" s="246"/>
    </row>
    <row r="33" spans="1:9" ht="12.95" customHeight="1">
      <c r="A33" s="263" t="s">
        <v>95</v>
      </c>
      <c r="B33" s="241" t="s">
        <v>96</v>
      </c>
      <c r="C33" s="240" t="s">
        <v>97</v>
      </c>
      <c r="D33" s="240" t="s">
        <v>56</v>
      </c>
      <c r="E33" s="242">
        <v>16672</v>
      </c>
      <c r="F33" s="243">
        <v>742.58</v>
      </c>
      <c r="G33" s="244">
        <v>0.0065</v>
      </c>
      <c r="H33" s="245"/>
      <c r="I33" s="246"/>
    </row>
    <row r="34" spans="1:9" ht="12.95" customHeight="1">
      <c r="A34" s="263" t="s">
        <v>63</v>
      </c>
      <c r="B34" s="241" t="s">
        <v>64</v>
      </c>
      <c r="C34" s="240" t="s">
        <v>65</v>
      </c>
      <c r="D34" s="240" t="s">
        <v>56</v>
      </c>
      <c r="E34" s="242">
        <v>48775</v>
      </c>
      <c r="F34" s="243">
        <v>684.14</v>
      </c>
      <c r="G34" s="244">
        <v>0.006</v>
      </c>
      <c r="H34" s="245"/>
      <c r="I34" s="246"/>
    </row>
    <row r="35" spans="1:9" ht="12.95" customHeight="1">
      <c r="A35" s="263" t="s">
        <v>110</v>
      </c>
      <c r="B35" s="241" t="s">
        <v>111</v>
      </c>
      <c r="C35" s="240" t="s">
        <v>112</v>
      </c>
      <c r="D35" s="240" t="s">
        <v>113</v>
      </c>
      <c r="E35" s="242">
        <v>1124000</v>
      </c>
      <c r="F35" s="243">
        <v>374.85</v>
      </c>
      <c r="G35" s="244">
        <v>0.0033</v>
      </c>
      <c r="H35" s="245"/>
      <c r="I35" s="246"/>
    </row>
    <row r="36" spans="1:9" ht="12.95" customHeight="1">
      <c r="A36" s="263" t="s">
        <v>104</v>
      </c>
      <c r="B36" s="241" t="s">
        <v>105</v>
      </c>
      <c r="C36" s="240" t="s">
        <v>106</v>
      </c>
      <c r="D36" s="240" t="s">
        <v>37</v>
      </c>
      <c r="E36" s="242">
        <v>7491</v>
      </c>
      <c r="F36" s="243">
        <v>237.4</v>
      </c>
      <c r="G36" s="244">
        <v>0.0021</v>
      </c>
      <c r="H36" s="245"/>
      <c r="I36" s="246"/>
    </row>
    <row r="37" spans="1:9" ht="12.95" customHeight="1">
      <c r="A37" s="510"/>
      <c r="B37" s="239" t="s">
        <v>126</v>
      </c>
      <c r="C37" s="240"/>
      <c r="D37" s="240"/>
      <c r="E37" s="240"/>
      <c r="F37" s="247">
        <v>92786.84</v>
      </c>
      <c r="G37" s="248">
        <v>0.8089</v>
      </c>
      <c r="H37" s="249"/>
      <c r="I37" s="250"/>
    </row>
    <row r="38" spans="1:9" ht="12.95" customHeight="1">
      <c r="A38" s="510"/>
      <c r="B38" s="251" t="s">
        <v>127</v>
      </c>
      <c r="C38" s="252"/>
      <c r="D38" s="252"/>
      <c r="E38" s="252"/>
      <c r="F38" s="249" t="s">
        <v>128</v>
      </c>
      <c r="G38" s="249" t="s">
        <v>128</v>
      </c>
      <c r="H38" s="249"/>
      <c r="I38" s="250"/>
    </row>
    <row r="39" spans="1:9" ht="12.95" customHeight="1">
      <c r="A39" s="510"/>
      <c r="B39" s="251" t="s">
        <v>126</v>
      </c>
      <c r="C39" s="252"/>
      <c r="D39" s="252"/>
      <c r="E39" s="252"/>
      <c r="F39" s="249" t="s">
        <v>128</v>
      </c>
      <c r="G39" s="249" t="s">
        <v>128</v>
      </c>
      <c r="H39" s="249"/>
      <c r="I39" s="250"/>
    </row>
    <row r="40" spans="1:9" ht="12.95" customHeight="1">
      <c r="A40" s="510"/>
      <c r="B40" s="251" t="s">
        <v>129</v>
      </c>
      <c r="C40" s="253"/>
      <c r="D40" s="252"/>
      <c r="E40" s="253"/>
      <c r="F40" s="247">
        <v>92786.84</v>
      </c>
      <c r="G40" s="248">
        <v>0.8089</v>
      </c>
      <c r="H40" s="249"/>
      <c r="I40" s="250"/>
    </row>
    <row r="41" spans="1:9" ht="12.95" customHeight="1">
      <c r="A41" s="510"/>
      <c r="B41" s="239" t="s">
        <v>155</v>
      </c>
      <c r="C41" s="240"/>
      <c r="D41" s="240"/>
      <c r="E41" s="240"/>
      <c r="F41" s="240"/>
      <c r="G41" s="240"/>
      <c r="H41" s="508"/>
      <c r="I41" s="509"/>
    </row>
    <row r="42" spans="1:9" ht="12.95" customHeight="1">
      <c r="A42" s="510"/>
      <c r="B42" s="239" t="s">
        <v>156</v>
      </c>
      <c r="C42" s="240"/>
      <c r="D42" s="240"/>
      <c r="E42" s="240"/>
      <c r="F42" s="506"/>
      <c r="G42" s="508"/>
      <c r="H42" s="508"/>
      <c r="I42" s="509"/>
    </row>
    <row r="43" spans="1:9" ht="12.95" customHeight="1">
      <c r="A43" s="263" t="s">
        <v>304</v>
      </c>
      <c r="B43" s="241" t="s">
        <v>853</v>
      </c>
      <c r="C43" s="240" t="s">
        <v>305</v>
      </c>
      <c r="D43" s="240" t="s">
        <v>499</v>
      </c>
      <c r="E43" s="242">
        <v>500</v>
      </c>
      <c r="F43" s="243">
        <v>2348.7</v>
      </c>
      <c r="G43" s="244">
        <v>0.0205</v>
      </c>
      <c r="H43" s="254">
        <v>0.0776</v>
      </c>
      <c r="I43" s="246"/>
    </row>
    <row r="44" spans="1:9" ht="12.95" customHeight="1">
      <c r="A44" s="263" t="s">
        <v>306</v>
      </c>
      <c r="B44" s="241" t="s">
        <v>854</v>
      </c>
      <c r="C44" s="240" t="s">
        <v>307</v>
      </c>
      <c r="D44" s="240" t="s">
        <v>498</v>
      </c>
      <c r="E44" s="242">
        <v>500</v>
      </c>
      <c r="F44" s="243">
        <v>2341</v>
      </c>
      <c r="G44" s="244">
        <v>0.0204</v>
      </c>
      <c r="H44" s="254">
        <v>0.078701</v>
      </c>
      <c r="I44" s="246"/>
    </row>
    <row r="45" spans="1:9" ht="12.95" customHeight="1">
      <c r="A45" s="263" t="s">
        <v>167</v>
      </c>
      <c r="B45" s="241" t="s">
        <v>756</v>
      </c>
      <c r="C45" s="240" t="s">
        <v>168</v>
      </c>
      <c r="D45" s="240" t="s">
        <v>498</v>
      </c>
      <c r="E45" s="242">
        <v>500</v>
      </c>
      <c r="F45" s="243">
        <v>2335.02</v>
      </c>
      <c r="G45" s="244">
        <v>0.0204</v>
      </c>
      <c r="H45" s="254">
        <v>0.078625</v>
      </c>
      <c r="I45" s="246"/>
    </row>
    <row r="46" spans="1:9" ht="12.95" customHeight="1">
      <c r="A46" s="510"/>
      <c r="B46" s="239" t="s">
        <v>126</v>
      </c>
      <c r="C46" s="240"/>
      <c r="D46" s="240"/>
      <c r="E46" s="240"/>
      <c r="F46" s="247">
        <v>7024.72</v>
      </c>
      <c r="G46" s="248">
        <v>0.0613</v>
      </c>
      <c r="H46" s="249"/>
      <c r="I46" s="250"/>
    </row>
    <row r="47" spans="1:9" ht="12.95" customHeight="1">
      <c r="A47" s="510"/>
      <c r="B47" s="239" t="s">
        <v>169</v>
      </c>
      <c r="C47" s="240"/>
      <c r="D47" s="240"/>
      <c r="E47" s="240"/>
      <c r="F47" s="506"/>
      <c r="G47" s="508"/>
      <c r="H47" s="508"/>
      <c r="I47" s="509"/>
    </row>
    <row r="48" spans="1:9" ht="12.95" customHeight="1">
      <c r="A48" s="263" t="s">
        <v>170</v>
      </c>
      <c r="B48" s="241" t="s">
        <v>757</v>
      </c>
      <c r="C48" s="240" t="s">
        <v>171</v>
      </c>
      <c r="D48" s="240" t="s">
        <v>498</v>
      </c>
      <c r="E48" s="242">
        <v>500</v>
      </c>
      <c r="F48" s="243">
        <v>2346.12</v>
      </c>
      <c r="G48" s="244">
        <v>0.0205</v>
      </c>
      <c r="H48" s="254">
        <v>0.0798</v>
      </c>
      <c r="I48" s="246"/>
    </row>
    <row r="49" spans="1:9" ht="12.95" customHeight="1">
      <c r="A49" s="510"/>
      <c r="B49" s="239" t="s">
        <v>126</v>
      </c>
      <c r="C49" s="240"/>
      <c r="D49" s="240"/>
      <c r="E49" s="240"/>
      <c r="F49" s="247">
        <v>2346.12</v>
      </c>
      <c r="G49" s="248">
        <v>0.0205</v>
      </c>
      <c r="H49" s="249"/>
      <c r="I49" s="250"/>
    </row>
    <row r="50" spans="1:9" ht="12.95" customHeight="1">
      <c r="A50" s="510"/>
      <c r="B50" s="251" t="s">
        <v>129</v>
      </c>
      <c r="C50" s="253"/>
      <c r="D50" s="252"/>
      <c r="E50" s="253"/>
      <c r="F50" s="247">
        <v>9370.84</v>
      </c>
      <c r="G50" s="248">
        <v>0.0818</v>
      </c>
      <c r="H50" s="249"/>
      <c r="I50" s="250"/>
    </row>
    <row r="51" spans="1:9" ht="12.95" customHeight="1">
      <c r="A51" s="510"/>
      <c r="B51" s="239" t="s">
        <v>219</v>
      </c>
      <c r="C51" s="240"/>
      <c r="D51" s="240"/>
      <c r="E51" s="240"/>
      <c r="F51" s="240"/>
      <c r="G51" s="240"/>
      <c r="H51" s="508"/>
      <c r="I51" s="509"/>
    </row>
    <row r="52" spans="1:9" ht="12.95" customHeight="1">
      <c r="A52" s="263" t="s">
        <v>220</v>
      </c>
      <c r="B52" s="241" t="s">
        <v>221</v>
      </c>
      <c r="C52" s="240"/>
      <c r="D52" s="240"/>
      <c r="E52" s="242"/>
      <c r="F52" s="243">
        <v>12730</v>
      </c>
      <c r="G52" s="244">
        <v>0.111</v>
      </c>
      <c r="H52" s="254">
        <v>0.06394065669602858</v>
      </c>
      <c r="I52" s="246"/>
    </row>
    <row r="53" spans="1:9" ht="12.95" customHeight="1">
      <c r="A53" s="510"/>
      <c r="B53" s="239" t="s">
        <v>126</v>
      </c>
      <c r="C53" s="240"/>
      <c r="D53" s="240"/>
      <c r="E53" s="240"/>
      <c r="F53" s="247">
        <v>12730</v>
      </c>
      <c r="G53" s="248">
        <v>0.111</v>
      </c>
      <c r="H53" s="249"/>
      <c r="I53" s="250"/>
    </row>
    <row r="54" spans="1:9" ht="12.95" customHeight="1">
      <c r="A54" s="510"/>
      <c r="B54" s="251" t="s">
        <v>129</v>
      </c>
      <c r="C54" s="253"/>
      <c r="D54" s="252"/>
      <c r="E54" s="253"/>
      <c r="F54" s="247">
        <v>12730</v>
      </c>
      <c r="G54" s="248">
        <v>0.111</v>
      </c>
      <c r="H54" s="249"/>
      <c r="I54" s="250"/>
    </row>
    <row r="55" spans="1:9" ht="12.95" customHeight="1">
      <c r="A55" s="510"/>
      <c r="B55" s="251" t="s">
        <v>222</v>
      </c>
      <c r="C55" s="240"/>
      <c r="D55" s="252"/>
      <c r="E55" s="240"/>
      <c r="F55" s="255">
        <v>-176.26</v>
      </c>
      <c r="G55" s="248">
        <v>-0.0017</v>
      </c>
      <c r="H55" s="249"/>
      <c r="I55" s="250"/>
    </row>
    <row r="56" spans="1:9" ht="12.95" customHeight="1" thickBot="1">
      <c r="A56" s="510"/>
      <c r="B56" s="256" t="s">
        <v>223</v>
      </c>
      <c r="C56" s="257"/>
      <c r="D56" s="257"/>
      <c r="E56" s="257"/>
      <c r="F56" s="258">
        <v>114711.42</v>
      </c>
      <c r="G56" s="259">
        <v>1</v>
      </c>
      <c r="H56" s="260"/>
      <c r="I56" s="261"/>
    </row>
    <row r="57" spans="1:9" ht="12.95" customHeight="1" thickBot="1">
      <c r="A57" s="510"/>
      <c r="B57" s="234"/>
      <c r="C57" s="506"/>
      <c r="D57" s="506"/>
      <c r="E57" s="506"/>
      <c r="F57" s="506"/>
      <c r="G57" s="506"/>
      <c r="H57" s="506"/>
      <c r="I57" s="506"/>
    </row>
    <row r="58" spans="1:9" ht="12.95" customHeight="1">
      <c r="A58" s="510"/>
      <c r="B58" s="282" t="s">
        <v>225</v>
      </c>
      <c r="C58" s="511"/>
      <c r="D58" s="511"/>
      <c r="E58" s="511"/>
      <c r="F58" s="511"/>
      <c r="G58" s="511"/>
      <c r="H58" s="512"/>
      <c r="I58" s="506"/>
    </row>
    <row r="59" spans="1:9" ht="12.95" customHeight="1" thickBot="1">
      <c r="A59" s="510"/>
      <c r="B59" s="644" t="s">
        <v>226</v>
      </c>
      <c r="C59" s="645"/>
      <c r="D59" s="645"/>
      <c r="E59" s="513"/>
      <c r="F59" s="513"/>
      <c r="G59" s="513"/>
      <c r="H59" s="514"/>
      <c r="I59" s="506"/>
    </row>
    <row r="60" spans="1:9" ht="12.95" customHeight="1" thickBot="1">
      <c r="A60" s="510"/>
      <c r="B60" s="232"/>
      <c r="C60" s="506"/>
      <c r="D60" s="506"/>
      <c r="E60" s="506"/>
      <c r="F60" s="506"/>
      <c r="G60" s="506"/>
      <c r="H60" s="506"/>
      <c r="I60" s="506"/>
    </row>
    <row r="61" spans="1:8" s="519" customFormat="1" ht="15">
      <c r="A61" s="480"/>
      <c r="B61" s="515" t="s">
        <v>500</v>
      </c>
      <c r="C61" s="516"/>
      <c r="D61" s="516"/>
      <c r="E61" s="516"/>
      <c r="F61" s="516"/>
      <c r="G61" s="517"/>
      <c r="H61" s="518"/>
    </row>
    <row r="62" spans="1:8" s="519" customFormat="1" ht="15">
      <c r="A62" s="480"/>
      <c r="B62" s="358" t="s">
        <v>501</v>
      </c>
      <c r="C62" s="38"/>
      <c r="D62" s="359"/>
      <c r="E62" s="359"/>
      <c r="F62" s="38"/>
      <c r="G62" s="520"/>
      <c r="H62" s="521"/>
    </row>
    <row r="63" spans="1:8" s="519" customFormat="1" ht="51">
      <c r="A63" s="480"/>
      <c r="B63" s="646" t="s">
        <v>502</v>
      </c>
      <c r="C63" s="647" t="s">
        <v>503</v>
      </c>
      <c r="D63" s="524" t="s">
        <v>504</v>
      </c>
      <c r="E63" s="524" t="s">
        <v>504</v>
      </c>
      <c r="F63" s="524" t="s">
        <v>505</v>
      </c>
      <c r="G63" s="520"/>
      <c r="H63" s="521"/>
    </row>
    <row r="64" spans="1:8" s="519" customFormat="1" ht="15">
      <c r="A64" s="480"/>
      <c r="B64" s="646"/>
      <c r="C64" s="647"/>
      <c r="D64" s="524" t="s">
        <v>506</v>
      </c>
      <c r="E64" s="524" t="s">
        <v>507</v>
      </c>
      <c r="F64" s="524" t="s">
        <v>506</v>
      </c>
      <c r="G64" s="520"/>
      <c r="H64" s="521"/>
    </row>
    <row r="65" spans="1:8" s="519" customFormat="1" ht="15">
      <c r="A65" s="480"/>
      <c r="B65" s="522" t="s">
        <v>128</v>
      </c>
      <c r="C65" s="523" t="s">
        <v>128</v>
      </c>
      <c r="D65" s="523" t="s">
        <v>128</v>
      </c>
      <c r="E65" s="523" t="s">
        <v>128</v>
      </c>
      <c r="F65" s="523" t="s">
        <v>128</v>
      </c>
      <c r="G65" s="520"/>
      <c r="H65" s="521"/>
    </row>
    <row r="66" spans="1:8" s="519" customFormat="1" ht="15">
      <c r="A66" s="480"/>
      <c r="B66" s="363" t="s">
        <v>508</v>
      </c>
      <c r="C66" s="525"/>
      <c r="D66" s="525"/>
      <c r="E66" s="525"/>
      <c r="F66" s="525"/>
      <c r="G66" s="520"/>
      <c r="H66" s="521"/>
    </row>
    <row r="67" spans="1:8" s="519" customFormat="1" ht="15">
      <c r="A67" s="480"/>
      <c r="B67" s="365"/>
      <c r="C67" s="38"/>
      <c r="D67" s="38"/>
      <c r="E67" s="38"/>
      <c r="F67" s="38"/>
      <c r="G67" s="520"/>
      <c r="H67" s="521"/>
    </row>
    <row r="68" spans="1:8" s="519" customFormat="1" ht="15">
      <c r="A68" s="480"/>
      <c r="B68" s="365" t="s">
        <v>680</v>
      </c>
      <c r="C68" s="38"/>
      <c r="D68" s="38"/>
      <c r="E68" s="38"/>
      <c r="F68" s="38"/>
      <c r="G68" s="520"/>
      <c r="H68" s="521"/>
    </row>
    <row r="69" spans="1:8" s="519" customFormat="1" ht="15">
      <c r="A69" s="480"/>
      <c r="B69" s="358"/>
      <c r="C69" s="38"/>
      <c r="D69" s="38"/>
      <c r="E69" s="38"/>
      <c r="F69" s="38"/>
      <c r="G69" s="520"/>
      <c r="H69" s="521"/>
    </row>
    <row r="70" spans="1:8" s="519" customFormat="1" ht="15">
      <c r="A70" s="480"/>
      <c r="B70" s="365" t="s">
        <v>681</v>
      </c>
      <c r="C70" s="38"/>
      <c r="D70" s="38"/>
      <c r="E70" s="38"/>
      <c r="F70" s="38"/>
      <c r="G70" s="520"/>
      <c r="H70" s="521"/>
    </row>
    <row r="71" spans="1:8" s="519" customFormat="1" ht="15">
      <c r="A71" s="480"/>
      <c r="B71" s="526" t="s">
        <v>682</v>
      </c>
      <c r="C71" s="35" t="s">
        <v>683</v>
      </c>
      <c r="D71" s="36" t="s">
        <v>511</v>
      </c>
      <c r="E71" s="38"/>
      <c r="F71" s="38"/>
      <c r="G71" s="520"/>
      <c r="H71" s="521"/>
    </row>
    <row r="72" spans="1:8" s="519" customFormat="1" ht="15">
      <c r="A72" s="480"/>
      <c r="B72" s="526" t="s">
        <v>512</v>
      </c>
      <c r="C72" s="527">
        <v>20.8438</v>
      </c>
      <c r="D72" s="527">
        <v>20.7733</v>
      </c>
      <c r="E72" s="38"/>
      <c r="F72" s="38"/>
      <c r="G72" s="520"/>
      <c r="H72" s="521"/>
    </row>
    <row r="73" spans="1:8" s="519" customFormat="1" ht="15">
      <c r="A73" s="480"/>
      <c r="B73" s="526" t="s">
        <v>517</v>
      </c>
      <c r="C73" s="527">
        <v>19.9281</v>
      </c>
      <c r="D73" s="527">
        <v>19.8397</v>
      </c>
      <c r="E73" s="38"/>
      <c r="F73" s="38"/>
      <c r="G73" s="520"/>
      <c r="H73" s="521"/>
    </row>
    <row r="74" spans="1:8" s="519" customFormat="1" ht="15">
      <c r="A74" s="480"/>
      <c r="B74" s="358"/>
      <c r="C74" s="38"/>
      <c r="D74" s="38"/>
      <c r="E74" s="38"/>
      <c r="F74" s="38"/>
      <c r="G74" s="520"/>
      <c r="H74" s="521"/>
    </row>
    <row r="75" spans="1:8" s="519" customFormat="1" ht="15">
      <c r="A75" s="480"/>
      <c r="B75" s="365" t="s">
        <v>709</v>
      </c>
      <c r="C75" s="369"/>
      <c r="D75" s="369"/>
      <c r="E75" s="369"/>
      <c r="F75" s="38"/>
      <c r="G75" s="520"/>
      <c r="H75" s="521"/>
    </row>
    <row r="76" spans="1:8" s="519" customFormat="1" ht="15">
      <c r="A76" s="480"/>
      <c r="B76" s="365"/>
      <c r="C76" s="369"/>
      <c r="D76" s="369"/>
      <c r="E76" s="369"/>
      <c r="F76" s="38"/>
      <c r="G76" s="520"/>
      <c r="H76" s="521"/>
    </row>
    <row r="77" spans="1:8" s="519" customFormat="1" ht="15">
      <c r="A77" s="480"/>
      <c r="B77" s="365" t="s">
        <v>710</v>
      </c>
      <c r="C77" s="369"/>
      <c r="D77" s="369"/>
      <c r="E77" s="369"/>
      <c r="F77" s="38"/>
      <c r="G77" s="520"/>
      <c r="H77" s="521"/>
    </row>
    <row r="78" spans="1:8" s="519" customFormat="1" ht="15">
      <c r="A78" s="480"/>
      <c r="B78" s="365"/>
      <c r="C78" s="369"/>
      <c r="D78" s="369"/>
      <c r="E78" s="369"/>
      <c r="F78" s="38"/>
      <c r="G78" s="520"/>
      <c r="H78" s="521"/>
    </row>
    <row r="79" spans="1:8" s="519" customFormat="1" ht="15">
      <c r="A79" s="480"/>
      <c r="B79" s="365" t="s">
        <v>711</v>
      </c>
      <c r="C79" s="369"/>
      <c r="D79" s="375"/>
      <c r="E79" s="262"/>
      <c r="F79" s="38"/>
      <c r="G79" s="520"/>
      <c r="H79" s="521"/>
    </row>
    <row r="80" spans="1:8" s="519" customFormat="1" ht="15">
      <c r="A80" s="480"/>
      <c r="B80" s="374" t="s">
        <v>545</v>
      </c>
      <c r="C80" s="369"/>
      <c r="D80" s="369"/>
      <c r="E80" s="369"/>
      <c r="F80" s="38"/>
      <c r="G80" s="520"/>
      <c r="H80" s="521"/>
    </row>
    <row r="81" spans="1:8" s="519" customFormat="1" ht="15">
      <c r="A81" s="480"/>
      <c r="B81" s="376"/>
      <c r="C81" s="369"/>
      <c r="D81" s="369"/>
      <c r="E81" s="369"/>
      <c r="F81" s="38"/>
      <c r="G81" s="520"/>
      <c r="H81" s="521"/>
    </row>
    <row r="82" spans="1:8" s="519" customFormat="1" ht="15">
      <c r="A82" s="480"/>
      <c r="B82" s="365" t="s">
        <v>712</v>
      </c>
      <c r="C82" s="369"/>
      <c r="D82" s="369"/>
      <c r="E82" s="369"/>
      <c r="F82" s="38"/>
      <c r="G82" s="520"/>
      <c r="H82" s="521"/>
    </row>
    <row r="83" spans="1:8" s="519" customFormat="1" ht="15">
      <c r="A83" s="480"/>
      <c r="B83" s="365"/>
      <c r="C83" s="369"/>
      <c r="D83" s="369"/>
      <c r="E83" s="262"/>
      <c r="F83" s="38"/>
      <c r="G83" s="520"/>
      <c r="H83" s="521"/>
    </row>
    <row r="84" spans="1:8" s="519" customFormat="1" ht="15">
      <c r="A84" s="480"/>
      <c r="B84" s="365" t="s">
        <v>722</v>
      </c>
      <c r="C84" s="369"/>
      <c r="D84" s="369"/>
      <c r="E84" s="38"/>
      <c r="F84" s="528"/>
      <c r="G84" s="520"/>
      <c r="H84" s="521"/>
    </row>
    <row r="85" spans="1:8" s="519" customFormat="1" ht="15">
      <c r="A85" s="480"/>
      <c r="B85" s="365"/>
      <c r="C85" s="369"/>
      <c r="D85" s="369"/>
      <c r="E85" s="377"/>
      <c r="F85" s="528"/>
      <c r="G85" s="520"/>
      <c r="H85" s="521"/>
    </row>
    <row r="86" spans="1:8" s="519" customFormat="1" ht="15">
      <c r="A86" s="480"/>
      <c r="B86" s="365" t="s">
        <v>731</v>
      </c>
      <c r="C86" s="369"/>
      <c r="D86" s="369"/>
      <c r="E86" s="529"/>
      <c r="F86" s="38"/>
      <c r="G86" s="520"/>
      <c r="H86" s="521"/>
    </row>
    <row r="87" spans="1:8" s="519" customFormat="1" ht="15">
      <c r="A87" s="480"/>
      <c r="B87" s="365"/>
      <c r="C87" s="369"/>
      <c r="D87" s="369"/>
      <c r="E87" s="377"/>
      <c r="F87" s="38"/>
      <c r="G87" s="520"/>
      <c r="H87" s="521"/>
    </row>
    <row r="88" spans="1:8" s="519" customFormat="1" ht="15">
      <c r="A88" s="480"/>
      <c r="B88" s="365" t="s">
        <v>725</v>
      </c>
      <c r="C88" s="369"/>
      <c r="D88" s="369"/>
      <c r="E88" s="369"/>
      <c r="F88" s="38"/>
      <c r="G88" s="520"/>
      <c r="H88" s="521"/>
    </row>
    <row r="89" spans="1:8" s="519" customFormat="1" ht="15">
      <c r="A89" s="480"/>
      <c r="B89" s="365"/>
      <c r="C89" s="369"/>
      <c r="D89" s="369"/>
      <c r="E89" s="369"/>
      <c r="F89" s="38"/>
      <c r="G89" s="520"/>
      <c r="H89" s="521"/>
    </row>
    <row r="90" spans="1:8" s="519" customFormat="1" ht="15">
      <c r="A90" s="480"/>
      <c r="B90" s="365" t="s">
        <v>713</v>
      </c>
      <c r="C90" s="369"/>
      <c r="D90" s="369"/>
      <c r="E90" s="369"/>
      <c r="F90" s="38"/>
      <c r="G90" s="520"/>
      <c r="H90" s="521"/>
    </row>
    <row r="91" spans="1:8" s="519" customFormat="1" ht="15">
      <c r="A91" s="480"/>
      <c r="B91" s="365"/>
      <c r="C91" s="369"/>
      <c r="D91" s="369"/>
      <c r="E91" s="369"/>
      <c r="F91" s="38"/>
      <c r="G91" s="520"/>
      <c r="H91" s="521"/>
    </row>
    <row r="92" spans="1:8" s="519" customFormat="1" ht="15">
      <c r="A92" s="480"/>
      <c r="B92" s="365" t="s">
        <v>558</v>
      </c>
      <c r="C92" s="369"/>
      <c r="D92" s="369"/>
      <c r="E92" s="369"/>
      <c r="F92" s="38"/>
      <c r="G92" s="520"/>
      <c r="H92" s="521"/>
    </row>
    <row r="93" spans="1:8" s="519" customFormat="1" ht="15" thickBot="1">
      <c r="A93" s="480"/>
      <c r="B93" s="530"/>
      <c r="C93" s="531"/>
      <c r="D93" s="531"/>
      <c r="E93" s="532"/>
      <c r="F93" s="533"/>
      <c r="G93" s="532"/>
      <c r="H93" s="534"/>
    </row>
    <row r="94" s="519" customFormat="1" ht="15">
      <c r="A94" s="480"/>
    </row>
    <row r="95" spans="1:10" s="519" customFormat="1" ht="15">
      <c r="A95" s="480"/>
      <c r="B95" s="606" t="s">
        <v>766</v>
      </c>
      <c r="C95" s="606"/>
      <c r="D95" s="606"/>
      <c r="E95" s="606"/>
      <c r="F95" s="606"/>
      <c r="G95" s="606"/>
      <c r="H95" s="606"/>
      <c r="I95" s="606"/>
      <c r="J95" s="606"/>
    </row>
    <row r="96" spans="2:10" ht="15" customHeight="1">
      <c r="B96" s="610" t="s">
        <v>767</v>
      </c>
      <c r="C96" s="611" t="s">
        <v>768</v>
      </c>
      <c r="D96" s="611"/>
      <c r="E96" s="428" t="s">
        <v>769</v>
      </c>
      <c r="F96" s="428"/>
      <c r="G96" s="611" t="s">
        <v>771</v>
      </c>
      <c r="H96" s="611"/>
      <c r="I96" s="611"/>
      <c r="J96" s="611"/>
    </row>
    <row r="97" spans="2:10" ht="25.5">
      <c r="B97" s="610"/>
      <c r="C97" s="428" t="s">
        <v>517</v>
      </c>
      <c r="D97" s="428" t="s">
        <v>512</v>
      </c>
      <c r="E97" s="428" t="s">
        <v>772</v>
      </c>
      <c r="F97" s="428" t="s">
        <v>773</v>
      </c>
      <c r="G97" s="428" t="s">
        <v>517</v>
      </c>
      <c r="H97" s="428" t="s">
        <v>512</v>
      </c>
      <c r="I97" s="428" t="s">
        <v>772</v>
      </c>
      <c r="J97" s="428" t="s">
        <v>773</v>
      </c>
    </row>
    <row r="98" spans="2:10" ht="15">
      <c r="B98" s="427" t="s">
        <v>824</v>
      </c>
      <c r="C98" s="535">
        <v>0.20944406710178387</v>
      </c>
      <c r="D98" s="535">
        <v>0.2249797263904958</v>
      </c>
      <c r="E98" s="535">
        <v>0.1485465541593125</v>
      </c>
      <c r="F98" s="535">
        <v>0.13916697929935906</v>
      </c>
      <c r="G98" s="430">
        <v>19839.7</v>
      </c>
      <c r="H98" s="430">
        <v>20773.3</v>
      </c>
      <c r="I98" s="430">
        <v>16470.23372524956</v>
      </c>
      <c r="J98" s="430">
        <v>15990.779313712232</v>
      </c>
    </row>
    <row r="99" spans="2:10" ht="15">
      <c r="B99" s="431" t="s">
        <v>775</v>
      </c>
      <c r="C99" s="535">
        <v>0.09577094506150008</v>
      </c>
      <c r="D99" s="535">
        <v>0.11098453853600088</v>
      </c>
      <c r="E99" s="535">
        <v>0.025829611918839257</v>
      </c>
      <c r="F99" s="535">
        <v>0.04270523632458234</v>
      </c>
      <c r="G99" s="430">
        <v>10957.709450615</v>
      </c>
      <c r="H99" s="430">
        <v>11109.84538536001</v>
      </c>
      <c r="I99" s="430">
        <v>10258.296119188393</v>
      </c>
      <c r="J99" s="430">
        <v>10427.052363245823</v>
      </c>
    </row>
    <row r="100" spans="2:10" ht="15">
      <c r="B100" s="431" t="s">
        <v>776</v>
      </c>
      <c r="C100" s="535">
        <v>0.23677026201669915</v>
      </c>
      <c r="D100" s="535">
        <v>0.25282978117932253</v>
      </c>
      <c r="E100" s="535">
        <v>0.17547504890930798</v>
      </c>
      <c r="F100" s="535">
        <v>0.16977100801067713</v>
      </c>
      <c r="G100" s="430">
        <v>18928.66342915478</v>
      </c>
      <c r="H100" s="430">
        <v>19676.343831399477</v>
      </c>
      <c r="I100" s="430">
        <v>16249.223442452581</v>
      </c>
      <c r="J100" s="430">
        <v>16013.605969891118</v>
      </c>
    </row>
    <row r="101" spans="2:10" ht="15">
      <c r="B101" s="431" t="s">
        <v>777</v>
      </c>
      <c r="C101" s="439" t="s">
        <v>825</v>
      </c>
      <c r="D101" s="439" t="s">
        <v>825</v>
      </c>
      <c r="E101" s="439" t="s">
        <v>825</v>
      </c>
      <c r="F101" s="439" t="s">
        <v>825</v>
      </c>
      <c r="G101" s="439" t="s">
        <v>825</v>
      </c>
      <c r="H101" s="439" t="s">
        <v>825</v>
      </c>
      <c r="I101" s="439" t="s">
        <v>825</v>
      </c>
      <c r="J101" s="439" t="s">
        <v>825</v>
      </c>
    </row>
    <row r="102" spans="2:10" ht="15">
      <c r="B102" s="432"/>
      <c r="C102" s="433"/>
      <c r="D102" s="433"/>
      <c r="E102" s="433"/>
      <c r="F102" s="433"/>
      <c r="G102" s="433"/>
      <c r="H102" s="434"/>
      <c r="I102" s="434"/>
      <c r="J102" s="434"/>
    </row>
    <row r="103" spans="2:10" ht="15"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2:10" ht="15">
      <c r="B104" s="606" t="s">
        <v>826</v>
      </c>
      <c r="C104" s="606"/>
      <c r="D104" s="606"/>
      <c r="E104" s="606"/>
      <c r="F104" s="606"/>
      <c r="G104" s="432"/>
      <c r="H104" s="38"/>
      <c r="I104" s="38"/>
      <c r="J104" s="38"/>
    </row>
    <row r="105" spans="2:10" ht="63.75">
      <c r="B105" s="435" t="s">
        <v>801</v>
      </c>
      <c r="C105" s="436" t="s">
        <v>827</v>
      </c>
      <c r="D105" s="436" t="s">
        <v>775</v>
      </c>
      <c r="E105" s="436" t="s">
        <v>776</v>
      </c>
      <c r="F105" s="436" t="s">
        <v>777</v>
      </c>
      <c r="G105" s="38"/>
      <c r="H105" s="38"/>
      <c r="I105" s="38"/>
      <c r="J105" s="38"/>
    </row>
    <row r="106" spans="2:10" ht="15">
      <c r="B106" s="427" t="s">
        <v>780</v>
      </c>
      <c r="C106" s="536">
        <v>440000</v>
      </c>
      <c r="D106" s="536">
        <v>120000</v>
      </c>
      <c r="E106" s="536">
        <v>360000</v>
      </c>
      <c r="F106" s="439" t="s">
        <v>825</v>
      </c>
      <c r="G106" s="440"/>
      <c r="H106" s="38"/>
      <c r="I106" s="38"/>
      <c r="J106" s="38"/>
    </row>
    <row r="107" spans="2:10" ht="15">
      <c r="B107" s="427" t="s">
        <v>781</v>
      </c>
      <c r="C107" s="536">
        <v>634404.887510466</v>
      </c>
      <c r="D107" s="536">
        <v>125282.514039962</v>
      </c>
      <c r="E107" s="536">
        <v>481859.756690719</v>
      </c>
      <c r="F107" s="439" t="s">
        <v>825</v>
      </c>
      <c r="G107" s="440"/>
      <c r="H107" s="38"/>
      <c r="I107" s="38"/>
      <c r="J107" s="38"/>
    </row>
    <row r="108" spans="2:10" ht="15">
      <c r="B108" s="427" t="s">
        <v>782</v>
      </c>
      <c r="C108" s="439">
        <v>0.2041</v>
      </c>
      <c r="D108" s="439">
        <v>0.0833</v>
      </c>
      <c r="E108" s="439">
        <v>0.1995</v>
      </c>
      <c r="F108" s="439" t="s">
        <v>825</v>
      </c>
      <c r="G108" s="440"/>
      <c r="H108" s="38"/>
      <c r="I108" s="38"/>
      <c r="J108" s="38"/>
    </row>
    <row r="109" spans="2:10" ht="15">
      <c r="B109" s="427" t="s">
        <v>783</v>
      </c>
      <c r="C109" s="439">
        <v>0.144</v>
      </c>
      <c r="D109" s="439">
        <v>-0.0277</v>
      </c>
      <c r="E109" s="439">
        <v>0.1401</v>
      </c>
      <c r="F109" s="439" t="s">
        <v>825</v>
      </c>
      <c r="G109" s="440"/>
      <c r="H109" s="38"/>
      <c r="I109" s="38"/>
      <c r="J109" s="38"/>
    </row>
    <row r="110" spans="2:10" ht="15">
      <c r="B110" s="427" t="s">
        <v>784</v>
      </c>
      <c r="C110" s="439">
        <v>0.1418</v>
      </c>
      <c r="D110" s="439">
        <v>0.0093</v>
      </c>
      <c r="E110" s="439">
        <v>0.1419</v>
      </c>
      <c r="F110" s="439" t="s">
        <v>825</v>
      </c>
      <c r="G110" s="440"/>
      <c r="H110" s="38"/>
      <c r="I110" s="38"/>
      <c r="J110" s="38"/>
    </row>
    <row r="111" spans="2:10" ht="15">
      <c r="B111" s="38"/>
      <c r="C111" s="38"/>
      <c r="D111" s="38"/>
      <c r="E111" s="38"/>
      <c r="F111" s="38"/>
      <c r="G111" s="38"/>
      <c r="H111" s="38"/>
      <c r="I111" s="38"/>
      <c r="J111" s="38"/>
    </row>
    <row r="112" spans="2:10" ht="15">
      <c r="B112" s="606" t="s">
        <v>828</v>
      </c>
      <c r="C112" s="606"/>
      <c r="D112" s="606"/>
      <c r="E112" s="606"/>
      <c r="F112" s="606"/>
      <c r="G112" s="432"/>
      <c r="H112" s="38"/>
      <c r="I112" s="38"/>
      <c r="J112" s="38"/>
    </row>
    <row r="113" spans="2:10" ht="63.75">
      <c r="B113" s="435" t="s">
        <v>801</v>
      </c>
      <c r="C113" s="436" t="s">
        <v>827</v>
      </c>
      <c r="D113" s="436" t="s">
        <v>775</v>
      </c>
      <c r="E113" s="436" t="s">
        <v>776</v>
      </c>
      <c r="F113" s="436" t="s">
        <v>777</v>
      </c>
      <c r="G113" s="38"/>
      <c r="H113" s="38"/>
      <c r="I113" s="38"/>
      <c r="J113" s="38"/>
    </row>
    <row r="114" spans="2:10" ht="15">
      <c r="B114" s="427" t="s">
        <v>780</v>
      </c>
      <c r="C114" s="536">
        <v>440000</v>
      </c>
      <c r="D114" s="536">
        <v>120000</v>
      </c>
      <c r="E114" s="536">
        <v>360000</v>
      </c>
      <c r="F114" s="439" t="s">
        <v>825</v>
      </c>
      <c r="G114" s="440"/>
      <c r="H114" s="38"/>
      <c r="I114" s="38"/>
      <c r="J114" s="38"/>
    </row>
    <row r="115" spans="2:10" ht="15">
      <c r="B115" s="427" t="s">
        <v>781</v>
      </c>
      <c r="C115" s="536">
        <v>652411.394477792</v>
      </c>
      <c r="D115" s="536">
        <v>126233.599247364</v>
      </c>
      <c r="E115" s="536">
        <v>493127.481439458</v>
      </c>
      <c r="F115" s="439" t="s">
        <v>825</v>
      </c>
      <c r="G115" s="440"/>
      <c r="H115" s="38"/>
      <c r="I115" s="38"/>
      <c r="J115" s="38"/>
    </row>
    <row r="116" spans="2:10" ht="15">
      <c r="B116" s="427" t="s">
        <v>782</v>
      </c>
      <c r="C116" s="439">
        <v>0.2204</v>
      </c>
      <c r="D116" s="439">
        <v>0.0985</v>
      </c>
      <c r="E116" s="439">
        <v>0.2162</v>
      </c>
      <c r="F116" s="439" t="s">
        <v>825</v>
      </c>
      <c r="G116" s="440"/>
      <c r="H116" s="38"/>
      <c r="I116" s="38"/>
      <c r="J116" s="38"/>
    </row>
    <row r="117" spans="2:10" ht="15">
      <c r="B117" s="427" t="s">
        <v>783</v>
      </c>
      <c r="C117" s="439">
        <v>0.144</v>
      </c>
      <c r="D117" s="439">
        <v>-0.0277</v>
      </c>
      <c r="E117" s="439">
        <v>0.1401</v>
      </c>
      <c r="F117" s="439" t="s">
        <v>825</v>
      </c>
      <c r="G117" s="440"/>
      <c r="H117" s="38"/>
      <c r="I117" s="38"/>
      <c r="J117" s="38"/>
    </row>
    <row r="118" spans="2:10" ht="15">
      <c r="B118" s="427" t="s">
        <v>784</v>
      </c>
      <c r="C118" s="439">
        <v>0.1418</v>
      </c>
      <c r="D118" s="439">
        <v>0.0093</v>
      </c>
      <c r="E118" s="439">
        <v>0.1419</v>
      </c>
      <c r="F118" s="439" t="s">
        <v>825</v>
      </c>
      <c r="G118" s="440"/>
      <c r="H118" s="38"/>
      <c r="I118" s="38"/>
      <c r="J118" s="38"/>
    </row>
    <row r="119" spans="2:10" ht="15">
      <c r="B119" s="432"/>
      <c r="C119" s="440"/>
      <c r="D119" s="440"/>
      <c r="E119" s="440"/>
      <c r="F119" s="440"/>
      <c r="G119" s="440"/>
      <c r="H119" s="38"/>
      <c r="I119" s="38"/>
      <c r="J119" s="38"/>
    </row>
    <row r="120" spans="2:10" ht="15">
      <c r="B120" s="435" t="s">
        <v>786</v>
      </c>
      <c r="C120" s="435"/>
      <c r="D120" s="440"/>
      <c r="E120" s="440"/>
      <c r="F120" s="440"/>
      <c r="G120" s="440"/>
      <c r="H120" s="38"/>
      <c r="I120" s="38"/>
      <c r="J120" s="38"/>
    </row>
    <row r="121" spans="2:10" ht="15">
      <c r="B121" s="441" t="s">
        <v>787</v>
      </c>
      <c r="C121" s="442">
        <v>0.183691346855217</v>
      </c>
      <c r="D121" s="440"/>
      <c r="E121" s="440"/>
      <c r="F121" s="440"/>
      <c r="G121" s="440"/>
      <c r="H121" s="38"/>
      <c r="I121" s="38"/>
      <c r="J121" s="38"/>
    </row>
    <row r="122" spans="2:10" ht="15">
      <c r="B122" s="441" t="s">
        <v>788</v>
      </c>
      <c r="C122" s="442">
        <v>0.2265341887743606</v>
      </c>
      <c r="D122" s="440"/>
      <c r="E122" s="440"/>
      <c r="F122" s="440"/>
      <c r="G122" s="440"/>
      <c r="H122" s="38"/>
      <c r="I122" s="38"/>
      <c r="J122" s="38"/>
    </row>
    <row r="123" spans="2:10" ht="15">
      <c r="B123" s="441" t="s">
        <v>789</v>
      </c>
      <c r="C123" s="444">
        <v>0.8980338523137728</v>
      </c>
      <c r="D123" s="440"/>
      <c r="E123" s="440"/>
      <c r="F123" s="440"/>
      <c r="G123" s="440"/>
      <c r="H123" s="38"/>
      <c r="I123" s="38"/>
      <c r="J123" s="38"/>
    </row>
    <row r="124" spans="2:10" ht="15">
      <c r="B124" s="441" t="s">
        <v>790</v>
      </c>
      <c r="C124" s="444">
        <v>0.7296183640316958</v>
      </c>
      <c r="D124" s="440"/>
      <c r="E124" s="440"/>
      <c r="F124" s="440"/>
      <c r="G124" s="440"/>
      <c r="H124" s="38"/>
      <c r="I124" s="38"/>
      <c r="J124" s="38"/>
    </row>
    <row r="125" spans="2:10" ht="15">
      <c r="B125" s="441" t="s">
        <v>791</v>
      </c>
      <c r="C125" s="444">
        <v>0.22609223668872702</v>
      </c>
      <c r="D125" s="440"/>
      <c r="E125" s="440"/>
      <c r="F125" s="440"/>
      <c r="G125" s="440"/>
      <c r="H125" s="38"/>
      <c r="I125" s="38"/>
      <c r="J125" s="38"/>
    </row>
    <row r="126" spans="2:10" ht="15">
      <c r="B126" s="441" t="s">
        <v>792</v>
      </c>
      <c r="C126" s="537">
        <v>-0.038748837588956</v>
      </c>
      <c r="D126" s="440"/>
      <c r="E126" s="440"/>
      <c r="F126" s="440"/>
      <c r="G126" s="440"/>
      <c r="H126" s="38"/>
      <c r="I126" s="38"/>
      <c r="J126" s="38"/>
    </row>
    <row r="127" spans="2:10" ht="15">
      <c r="B127" s="324" t="s">
        <v>793</v>
      </c>
      <c r="C127" s="446">
        <v>0.4227852330878612</v>
      </c>
      <c r="D127" s="440"/>
      <c r="E127" s="440"/>
      <c r="F127" s="440"/>
      <c r="G127" s="440"/>
      <c r="H127" s="38"/>
      <c r="I127" s="38"/>
      <c r="J127" s="38"/>
    </row>
    <row r="128" spans="2:10" ht="15">
      <c r="B128" s="427" t="s">
        <v>794</v>
      </c>
      <c r="C128" s="448">
        <v>0.067</v>
      </c>
      <c r="D128" s="38"/>
      <c r="E128" s="38"/>
      <c r="F128" s="38"/>
      <c r="G128" s="38"/>
      <c r="H128" s="38"/>
      <c r="I128" s="38"/>
      <c r="J128" s="38"/>
    </row>
    <row r="129" spans="2:10" ht="15">
      <c r="B129" s="432"/>
      <c r="C129" s="443"/>
      <c r="D129" s="38"/>
      <c r="E129" s="38"/>
      <c r="F129" s="38"/>
      <c r="G129" s="38"/>
      <c r="H129" s="38"/>
      <c r="I129" s="38"/>
      <c r="J129" s="38"/>
    </row>
    <row r="130" spans="2:10" ht="15">
      <c r="B130" s="428" t="s">
        <v>795</v>
      </c>
      <c r="C130" s="435"/>
      <c r="D130" s="38"/>
      <c r="E130" s="38"/>
      <c r="F130" s="38"/>
      <c r="G130" s="38"/>
      <c r="H130" s="38"/>
      <c r="I130" s="38"/>
      <c r="J130" s="38"/>
    </row>
    <row r="131" spans="2:10" ht="15">
      <c r="B131" s="441" t="s">
        <v>796</v>
      </c>
      <c r="C131" s="449">
        <v>0.3645673741576996</v>
      </c>
      <c r="D131" s="38"/>
      <c r="E131" s="38"/>
      <c r="F131" s="38"/>
      <c r="G131" s="38"/>
      <c r="H131" s="38"/>
      <c r="I131" s="38"/>
      <c r="J131" s="38"/>
    </row>
    <row r="132" spans="2:10" ht="15"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2:10" ht="15">
      <c r="B133" s="428" t="s">
        <v>797</v>
      </c>
      <c r="C133" s="38"/>
      <c r="D133" s="38"/>
      <c r="E133" s="38"/>
      <c r="F133" s="38"/>
      <c r="G133" s="38"/>
      <c r="H133" s="38"/>
      <c r="I133" s="38"/>
      <c r="J133" s="38"/>
    </row>
    <row r="134" spans="2:10" ht="15">
      <c r="B134" s="427" t="s">
        <v>829</v>
      </c>
      <c r="C134" s="432"/>
      <c r="D134" s="38"/>
      <c r="E134" s="38"/>
      <c r="F134" s="38"/>
      <c r="G134" s="38"/>
      <c r="H134" s="38"/>
      <c r="I134" s="38"/>
      <c r="J134" s="38"/>
    </row>
    <row r="135" spans="2:10" ht="15">
      <c r="B135" s="427" t="s">
        <v>830</v>
      </c>
      <c r="C135" s="432"/>
      <c r="D135" s="38"/>
      <c r="E135" s="38"/>
      <c r="F135" s="38"/>
      <c r="G135" s="38"/>
      <c r="H135" s="38"/>
      <c r="I135" s="38"/>
      <c r="J135" s="38"/>
    </row>
    <row r="136" ht="15" thickBot="1"/>
    <row r="137" spans="2:6" ht="14.25">
      <c r="B137" s="538"/>
      <c r="C137" s="539"/>
      <c r="D137" s="539"/>
      <c r="E137" s="540" t="s">
        <v>831</v>
      </c>
      <c r="F137" s="541"/>
    </row>
    <row r="138" spans="2:6" ht="14.25">
      <c r="B138" s="542" t="s">
        <v>803</v>
      </c>
      <c r="C138" s="543"/>
      <c r="D138" s="543"/>
      <c r="E138" s="544"/>
      <c r="F138" s="455"/>
    </row>
    <row r="139" spans="2:6" ht="14.25">
      <c r="B139" s="545" t="s">
        <v>804</v>
      </c>
      <c r="C139" s="543"/>
      <c r="D139" s="543"/>
      <c r="E139" s="544"/>
      <c r="F139" s="455"/>
    </row>
    <row r="140" spans="2:6" ht="14.25">
      <c r="B140" s="546" t="s">
        <v>832</v>
      </c>
      <c r="C140" s="543"/>
      <c r="D140" s="543"/>
      <c r="E140" s="544"/>
      <c r="F140" s="455"/>
    </row>
    <row r="141" spans="2:6" ht="14.25">
      <c r="B141" s="546" t="s">
        <v>833</v>
      </c>
      <c r="C141" s="543"/>
      <c r="D141" s="543"/>
      <c r="E141" s="544"/>
      <c r="F141" s="455"/>
    </row>
    <row r="142" spans="2:6" ht="14.25">
      <c r="B142" s="547"/>
      <c r="C142" s="543"/>
      <c r="D142" s="543"/>
      <c r="E142" s="544"/>
      <c r="F142" s="455"/>
    </row>
    <row r="143" spans="2:6" ht="15" thickBot="1">
      <c r="B143" s="548" t="s">
        <v>806</v>
      </c>
      <c r="C143" s="549"/>
      <c r="D143" s="549"/>
      <c r="E143" s="550"/>
      <c r="F143" s="462"/>
    </row>
    <row r="144" spans="2:6" ht="15" thickBot="1">
      <c r="B144" s="551"/>
      <c r="C144" s="551"/>
      <c r="D144" s="551"/>
      <c r="E144" s="551"/>
      <c r="F144" s="551"/>
    </row>
    <row r="145" spans="2:6" ht="15">
      <c r="B145" s="552" t="s">
        <v>834</v>
      </c>
      <c r="C145" s="551"/>
      <c r="D145" s="551"/>
      <c r="E145" s="551"/>
      <c r="F145" s="551"/>
    </row>
    <row r="146" spans="2:6" ht="15">
      <c r="B146" s="553" t="s">
        <v>835</v>
      </c>
      <c r="C146" s="551"/>
      <c r="D146" s="551"/>
      <c r="E146" s="551"/>
      <c r="F146" s="551"/>
    </row>
    <row r="147" spans="2:6" ht="14.25">
      <c r="B147" s="554"/>
      <c r="C147" s="551"/>
      <c r="D147" s="551"/>
      <c r="E147" s="551"/>
      <c r="F147" s="551"/>
    </row>
    <row r="148" spans="2:6" ht="14.25">
      <c r="B148" s="554"/>
      <c r="C148" s="551"/>
      <c r="D148" s="551"/>
      <c r="E148" s="551"/>
      <c r="F148" s="551"/>
    </row>
    <row r="149" spans="2:6" ht="14.25">
      <c r="B149" s="554"/>
      <c r="C149" s="551"/>
      <c r="D149" s="551"/>
      <c r="E149" s="551"/>
      <c r="F149" s="551"/>
    </row>
    <row r="150" spans="2:6" ht="14.25">
      <c r="B150" s="554"/>
      <c r="C150" s="551"/>
      <c r="D150" s="551"/>
      <c r="E150" s="551"/>
      <c r="F150" s="551"/>
    </row>
    <row r="151" spans="2:6" ht="14.25">
      <c r="B151" s="554"/>
      <c r="C151" s="551"/>
      <c r="D151" s="551"/>
      <c r="E151" s="551"/>
      <c r="F151" s="551"/>
    </row>
    <row r="152" spans="2:6" ht="14.25">
      <c r="B152" s="554"/>
      <c r="C152" s="551"/>
      <c r="D152" s="551"/>
      <c r="E152" s="551"/>
      <c r="F152" s="551"/>
    </row>
    <row r="153" spans="2:6" ht="14.25">
      <c r="B153" s="554"/>
      <c r="C153" s="551"/>
      <c r="D153" s="551"/>
      <c r="E153" s="551"/>
      <c r="F153" s="551"/>
    </row>
    <row r="154" spans="2:6" ht="14.25">
      <c r="B154" s="554"/>
      <c r="C154" s="551"/>
      <c r="D154" s="551"/>
      <c r="E154" s="551"/>
      <c r="F154" s="551"/>
    </row>
    <row r="155" spans="2:6" ht="15" thickBot="1">
      <c r="B155" s="555"/>
      <c r="C155" s="551"/>
      <c r="D155" s="551"/>
      <c r="E155" s="551"/>
      <c r="F155" s="551"/>
    </row>
  </sheetData>
  <mergeCells count="10">
    <mergeCell ref="B59:D59"/>
    <mergeCell ref="B63:B64"/>
    <mergeCell ref="C63:C64"/>
    <mergeCell ref="B1:F1"/>
    <mergeCell ref="B95:J95"/>
    <mergeCell ref="G96:J96"/>
    <mergeCell ref="B96:B97"/>
    <mergeCell ref="C96:D96"/>
    <mergeCell ref="B104:F104"/>
    <mergeCell ref="B112:F11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4CFE-D90D-45C2-893A-A88FB116D82A}">
  <sheetPr>
    <outlinePr summaryBelow="0"/>
  </sheetPr>
  <dimension ref="A1:J287"/>
  <sheetViews>
    <sheetView workbookViewId="0" topLeftCell="A1"/>
  </sheetViews>
  <sheetFormatPr defaultColWidth="9.140625" defaultRowHeight="15"/>
  <cols>
    <col min="1" max="1" width="3.28125" style="480" customWidth="1"/>
    <col min="2" max="2" width="52.57421875" style="519" customWidth="1"/>
    <col min="3" max="3" width="16.7109375" style="519" customWidth="1"/>
    <col min="4" max="4" width="22.421875" style="519" customWidth="1"/>
    <col min="5" max="5" width="16.7109375" style="519" customWidth="1"/>
    <col min="6" max="6" width="15.8515625" style="519" customWidth="1"/>
    <col min="7" max="7" width="13.57421875" style="519" customWidth="1"/>
    <col min="8" max="8" width="11.7109375" style="519" customWidth="1"/>
    <col min="9" max="9" width="8.7109375" style="519" customWidth="1"/>
    <col min="10" max="16384" width="9.140625" style="519" customWidth="1"/>
  </cols>
  <sheetData>
    <row r="1" spans="1:9" ht="15.95" customHeight="1">
      <c r="A1" s="556"/>
      <c r="B1" s="653" t="s">
        <v>759</v>
      </c>
      <c r="C1" s="653"/>
      <c r="D1" s="653"/>
      <c r="E1" s="653"/>
      <c r="F1" s="557"/>
      <c r="G1" s="557"/>
      <c r="H1" s="557"/>
      <c r="I1" s="557"/>
    </row>
    <row r="2" spans="1:9" ht="12.95" customHeight="1">
      <c r="A2" s="556"/>
      <c r="B2" s="39"/>
      <c r="C2" s="557"/>
      <c r="D2" s="557"/>
      <c r="E2" s="557"/>
      <c r="F2" s="557"/>
      <c r="G2" s="557"/>
      <c r="H2" s="557"/>
      <c r="I2" s="557"/>
    </row>
    <row r="3" spans="1:9" ht="12.95" customHeight="1" thickBot="1">
      <c r="A3" s="160" t="s">
        <v>7</v>
      </c>
      <c r="B3" s="558" t="s">
        <v>8</v>
      </c>
      <c r="C3" s="557"/>
      <c r="D3" s="557"/>
      <c r="E3" s="557"/>
      <c r="F3" s="557"/>
      <c r="G3" s="557"/>
      <c r="H3" s="557"/>
      <c r="I3" s="557"/>
    </row>
    <row r="4" spans="1:9" ht="27.95" customHeight="1">
      <c r="A4" s="556"/>
      <c r="B4" s="41" t="s">
        <v>9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4" t="s">
        <v>16</v>
      </c>
    </row>
    <row r="5" spans="1:9" ht="12.95" customHeight="1">
      <c r="A5" s="556"/>
      <c r="B5" s="45" t="s">
        <v>17</v>
      </c>
      <c r="C5" s="46"/>
      <c r="D5" s="46"/>
      <c r="E5" s="46"/>
      <c r="F5" s="46"/>
      <c r="G5" s="46"/>
      <c r="H5" s="559"/>
      <c r="I5" s="560"/>
    </row>
    <row r="6" spans="1:9" ht="12.95" customHeight="1">
      <c r="A6" s="556"/>
      <c r="B6" s="45" t="s">
        <v>18</v>
      </c>
      <c r="C6" s="46"/>
      <c r="D6" s="46"/>
      <c r="E6" s="46"/>
      <c r="F6" s="557"/>
      <c r="G6" s="559"/>
      <c r="H6" s="559"/>
      <c r="I6" s="560"/>
    </row>
    <row r="7" spans="1:9" ht="12.95" customHeight="1">
      <c r="A7" s="160" t="s">
        <v>308</v>
      </c>
      <c r="B7" s="47" t="s">
        <v>309</v>
      </c>
      <c r="C7" s="46" t="s">
        <v>310</v>
      </c>
      <c r="D7" s="46" t="s">
        <v>22</v>
      </c>
      <c r="E7" s="48">
        <v>9976423</v>
      </c>
      <c r="F7" s="49">
        <v>2688.65</v>
      </c>
      <c r="G7" s="50">
        <v>0.0219</v>
      </c>
      <c r="H7" s="51"/>
      <c r="I7" s="52"/>
    </row>
    <row r="8" spans="1:9" ht="12.95" customHeight="1">
      <c r="A8" s="160" t="s">
        <v>311</v>
      </c>
      <c r="B8" s="47" t="s">
        <v>312</v>
      </c>
      <c r="C8" s="46" t="s">
        <v>313</v>
      </c>
      <c r="D8" s="46" t="s">
        <v>314</v>
      </c>
      <c r="E8" s="48">
        <v>1089812</v>
      </c>
      <c r="F8" s="49">
        <v>2425.38</v>
      </c>
      <c r="G8" s="50">
        <v>0.0198</v>
      </c>
      <c r="H8" s="51"/>
      <c r="I8" s="52"/>
    </row>
    <row r="9" spans="1:9" ht="12.95" customHeight="1">
      <c r="A9" s="160" t="s">
        <v>23</v>
      </c>
      <c r="B9" s="47" t="s">
        <v>24</v>
      </c>
      <c r="C9" s="46" t="s">
        <v>25</v>
      </c>
      <c r="D9" s="46" t="s">
        <v>26</v>
      </c>
      <c r="E9" s="48">
        <v>626420</v>
      </c>
      <c r="F9" s="49">
        <v>2359.72</v>
      </c>
      <c r="G9" s="50">
        <v>0.0192</v>
      </c>
      <c r="H9" s="51"/>
      <c r="I9" s="52"/>
    </row>
    <row r="10" spans="1:9" ht="12.95" customHeight="1">
      <c r="A10" s="160" t="s">
        <v>45</v>
      </c>
      <c r="B10" s="47" t="s">
        <v>46</v>
      </c>
      <c r="C10" s="46" t="s">
        <v>47</v>
      </c>
      <c r="D10" s="46" t="s">
        <v>48</v>
      </c>
      <c r="E10" s="48">
        <v>1043670</v>
      </c>
      <c r="F10" s="49">
        <v>2319.56</v>
      </c>
      <c r="G10" s="50">
        <v>0.0189</v>
      </c>
      <c r="H10" s="51"/>
      <c r="I10" s="52"/>
    </row>
    <row r="11" spans="1:9" ht="12.95" customHeight="1">
      <c r="A11" s="160" t="s">
        <v>315</v>
      </c>
      <c r="B11" s="47" t="s">
        <v>316</v>
      </c>
      <c r="C11" s="46" t="s">
        <v>317</v>
      </c>
      <c r="D11" s="46" t="s">
        <v>52</v>
      </c>
      <c r="E11" s="48">
        <v>61439</v>
      </c>
      <c r="F11" s="49">
        <v>2249.4</v>
      </c>
      <c r="G11" s="50">
        <v>0.0183</v>
      </c>
      <c r="H11" s="51"/>
      <c r="I11" s="52"/>
    </row>
    <row r="12" spans="1:9" ht="12.95" customHeight="1">
      <c r="A12" s="160" t="s">
        <v>41</v>
      </c>
      <c r="B12" s="47" t="s">
        <v>42</v>
      </c>
      <c r="C12" s="46" t="s">
        <v>43</v>
      </c>
      <c r="D12" s="46" t="s">
        <v>44</v>
      </c>
      <c r="E12" s="48">
        <v>1008630</v>
      </c>
      <c r="F12" s="49">
        <v>2172.59</v>
      </c>
      <c r="G12" s="50">
        <v>0.0177</v>
      </c>
      <c r="H12" s="51"/>
      <c r="I12" s="52"/>
    </row>
    <row r="13" spans="1:9" ht="12.95" customHeight="1">
      <c r="A13" s="160"/>
      <c r="B13" s="47"/>
      <c r="C13" s="46"/>
      <c r="D13" s="46"/>
      <c r="E13" s="48"/>
      <c r="F13" s="49"/>
      <c r="G13" s="50"/>
      <c r="H13" s="51"/>
      <c r="I13" s="52"/>
    </row>
    <row r="14" spans="1:9" ht="12.95" customHeight="1">
      <c r="A14" s="160"/>
      <c r="B14" s="310" t="s">
        <v>800</v>
      </c>
      <c r="C14" s="46"/>
      <c r="D14" s="46"/>
      <c r="E14" s="48"/>
      <c r="F14" s="49"/>
      <c r="G14" s="50"/>
      <c r="H14" s="51"/>
      <c r="I14" s="52"/>
    </row>
    <row r="15" spans="1:9" ht="12.95" customHeight="1">
      <c r="A15" s="160" t="s">
        <v>30</v>
      </c>
      <c r="B15" s="47" t="s">
        <v>31</v>
      </c>
      <c r="C15" s="46" t="s">
        <v>32</v>
      </c>
      <c r="D15" s="46" t="s">
        <v>33</v>
      </c>
      <c r="E15" s="48">
        <v>94500</v>
      </c>
      <c r="F15" s="49">
        <v>807.83</v>
      </c>
      <c r="G15" s="50">
        <v>0.0066</v>
      </c>
      <c r="H15" s="51"/>
      <c r="I15" s="52"/>
    </row>
    <row r="16" spans="1:9" ht="12.95" customHeight="1">
      <c r="A16" s="160" t="s">
        <v>98</v>
      </c>
      <c r="B16" s="47" t="s">
        <v>99</v>
      </c>
      <c r="C16" s="46" t="s">
        <v>100</v>
      </c>
      <c r="D16" s="46" t="s">
        <v>33</v>
      </c>
      <c r="E16" s="48">
        <v>28000</v>
      </c>
      <c r="F16" s="49">
        <v>484.19</v>
      </c>
      <c r="G16" s="50">
        <v>0.0039</v>
      </c>
      <c r="H16" s="51"/>
      <c r="I16" s="52"/>
    </row>
    <row r="17" spans="1:9" ht="12.95" customHeight="1">
      <c r="A17" s="556"/>
      <c r="B17" s="45" t="s">
        <v>126</v>
      </c>
      <c r="C17" s="46"/>
      <c r="D17" s="46"/>
      <c r="E17" s="46"/>
      <c r="F17" s="53">
        <v>15507.32</v>
      </c>
      <c r="G17" s="54">
        <v>0.1263</v>
      </c>
      <c r="H17" s="55"/>
      <c r="I17" s="56"/>
    </row>
    <row r="18" spans="1:9" ht="12.95" customHeight="1">
      <c r="A18" s="556"/>
      <c r="B18" s="57" t="s">
        <v>127</v>
      </c>
      <c r="C18" s="58"/>
      <c r="D18" s="58"/>
      <c r="E18" s="58"/>
      <c r="F18" s="55" t="s">
        <v>128</v>
      </c>
      <c r="G18" s="55" t="s">
        <v>128</v>
      </c>
      <c r="H18" s="55"/>
      <c r="I18" s="56"/>
    </row>
    <row r="19" spans="1:9" ht="12.95" customHeight="1">
      <c r="A19" s="556"/>
      <c r="B19" s="57" t="s">
        <v>126</v>
      </c>
      <c r="C19" s="58"/>
      <c r="D19" s="58"/>
      <c r="E19" s="58"/>
      <c r="F19" s="55" t="s">
        <v>128</v>
      </c>
      <c r="G19" s="55" t="s">
        <v>128</v>
      </c>
      <c r="H19" s="55"/>
      <c r="I19" s="56"/>
    </row>
    <row r="20" spans="1:9" ht="12.95" customHeight="1">
      <c r="A20" s="556"/>
      <c r="B20" s="59" t="s">
        <v>559</v>
      </c>
      <c r="C20" s="60"/>
      <c r="D20" s="58"/>
      <c r="E20" s="60"/>
      <c r="F20" s="61"/>
      <c r="G20" s="55"/>
      <c r="H20" s="55"/>
      <c r="I20" s="56"/>
    </row>
    <row r="21" spans="1:9" ht="12.95" customHeight="1">
      <c r="A21" s="556"/>
      <c r="B21" s="62" t="s">
        <v>560</v>
      </c>
      <c r="C21" s="60" t="s">
        <v>561</v>
      </c>
      <c r="D21" s="58" t="s">
        <v>562</v>
      </c>
      <c r="E21" s="48">
        <v>1780891</v>
      </c>
      <c r="F21" s="49">
        <v>4744.293624</v>
      </c>
      <c r="G21" s="50">
        <v>0.0386642665048283</v>
      </c>
      <c r="H21" s="55"/>
      <c r="I21" s="56"/>
    </row>
    <row r="22" spans="1:9" ht="12.95" customHeight="1">
      <c r="A22" s="556"/>
      <c r="B22" s="62" t="s">
        <v>563</v>
      </c>
      <c r="C22" s="60" t="s">
        <v>564</v>
      </c>
      <c r="D22" s="58" t="s">
        <v>562</v>
      </c>
      <c r="E22" s="48">
        <v>823865</v>
      </c>
      <c r="F22" s="49">
        <v>2512.78825</v>
      </c>
      <c r="G22" s="50">
        <v>0.020478309790254483</v>
      </c>
      <c r="H22" s="55"/>
      <c r="I22" s="56"/>
    </row>
    <row r="23" spans="1:9" ht="12.95" customHeight="1">
      <c r="A23" s="556"/>
      <c r="B23" s="62" t="s">
        <v>565</v>
      </c>
      <c r="C23" s="60" t="s">
        <v>566</v>
      </c>
      <c r="D23" s="58" t="s">
        <v>562</v>
      </c>
      <c r="E23" s="48">
        <v>493139</v>
      </c>
      <c r="F23" s="49">
        <v>1440.5083329</v>
      </c>
      <c r="G23" s="50">
        <v>0.011739618687157278</v>
      </c>
      <c r="H23" s="55"/>
      <c r="I23" s="56"/>
    </row>
    <row r="24" spans="1:9" ht="12.95" customHeight="1">
      <c r="A24" s="556"/>
      <c r="B24" s="59" t="s">
        <v>126</v>
      </c>
      <c r="C24" s="60"/>
      <c r="D24" s="58"/>
      <c r="E24" s="60"/>
      <c r="F24" s="53">
        <f>SUBTOTAL(9,F21:F23)</f>
        <v>8697.5902069</v>
      </c>
      <c r="G24" s="54">
        <f>SUBTOTAL(9,G21:G23)</f>
        <v>0.07088219498224006</v>
      </c>
      <c r="H24" s="55"/>
      <c r="I24" s="56"/>
    </row>
    <row r="25" spans="1:9" ht="12.95" customHeight="1">
      <c r="A25" s="556"/>
      <c r="B25" s="57" t="s">
        <v>129</v>
      </c>
      <c r="C25" s="60"/>
      <c r="D25" s="58"/>
      <c r="E25" s="60"/>
      <c r="F25" s="53">
        <f>F17+F24</f>
        <v>24204.9102069</v>
      </c>
      <c r="G25" s="54">
        <f>G17+G24</f>
        <v>0.19718219498224004</v>
      </c>
      <c r="H25" s="55"/>
      <c r="I25" s="56"/>
    </row>
    <row r="26" spans="1:9" ht="12.95" customHeight="1">
      <c r="A26" s="556"/>
      <c r="B26" s="45" t="s">
        <v>228</v>
      </c>
      <c r="C26" s="46"/>
      <c r="D26" s="46"/>
      <c r="E26" s="46"/>
      <c r="F26" s="46"/>
      <c r="G26" s="46"/>
      <c r="H26" s="559"/>
      <c r="I26" s="560"/>
    </row>
    <row r="27" spans="1:9" ht="12.95" customHeight="1">
      <c r="A27" s="556"/>
      <c r="B27" s="45" t="s">
        <v>229</v>
      </c>
      <c r="C27" s="46"/>
      <c r="D27" s="46"/>
      <c r="E27" s="46"/>
      <c r="F27" s="557"/>
      <c r="G27" s="559"/>
      <c r="H27" s="559"/>
      <c r="I27" s="560"/>
    </row>
    <row r="28" spans="1:9" ht="12.95" customHeight="1">
      <c r="A28" s="160" t="s">
        <v>318</v>
      </c>
      <c r="B28" s="47" t="s">
        <v>567</v>
      </c>
      <c r="C28" s="46" t="s">
        <v>319</v>
      </c>
      <c r="D28" s="46" t="s">
        <v>232</v>
      </c>
      <c r="E28" s="48">
        <v>3000000</v>
      </c>
      <c r="F28" s="49">
        <v>3061.82</v>
      </c>
      <c r="G28" s="50">
        <v>0.025</v>
      </c>
      <c r="H28" s="63">
        <v>0.07776672416050007</v>
      </c>
      <c r="I28" s="52"/>
    </row>
    <row r="29" spans="1:9" ht="12.95" customHeight="1">
      <c r="A29" s="160" t="s">
        <v>320</v>
      </c>
      <c r="B29" s="47" t="s">
        <v>568</v>
      </c>
      <c r="C29" s="46" t="s">
        <v>321</v>
      </c>
      <c r="D29" s="46" t="s">
        <v>232</v>
      </c>
      <c r="E29" s="48">
        <v>3000000</v>
      </c>
      <c r="F29" s="49">
        <v>2914.74</v>
      </c>
      <c r="G29" s="50">
        <v>0.0238</v>
      </c>
      <c r="H29" s="63">
        <v>0.07797470246049995</v>
      </c>
      <c r="I29" s="52"/>
    </row>
    <row r="30" spans="1:9" ht="12.95" customHeight="1">
      <c r="A30" s="160" t="s">
        <v>322</v>
      </c>
      <c r="B30" s="47" t="s">
        <v>569</v>
      </c>
      <c r="C30" s="46" t="s">
        <v>323</v>
      </c>
      <c r="D30" s="46" t="s">
        <v>232</v>
      </c>
      <c r="E30" s="48">
        <v>2500000</v>
      </c>
      <c r="F30" s="49">
        <v>2551.71</v>
      </c>
      <c r="G30" s="50">
        <v>0.0208</v>
      </c>
      <c r="H30" s="63">
        <v>0.07811998330049996</v>
      </c>
      <c r="I30" s="52"/>
    </row>
    <row r="31" spans="1:9" ht="12.95" customHeight="1">
      <c r="A31" s="160" t="s">
        <v>324</v>
      </c>
      <c r="B31" s="47" t="s">
        <v>570</v>
      </c>
      <c r="C31" s="46" t="s">
        <v>325</v>
      </c>
      <c r="D31" s="46" t="s">
        <v>232</v>
      </c>
      <c r="E31" s="48">
        <v>2500000</v>
      </c>
      <c r="F31" s="49">
        <v>2535.48</v>
      </c>
      <c r="G31" s="50">
        <v>0.0207</v>
      </c>
      <c r="H31" s="63">
        <v>0.07802654026050004</v>
      </c>
      <c r="I31" s="52"/>
    </row>
    <row r="32" spans="1:9" ht="12.95" customHeight="1">
      <c r="A32" s="160" t="s">
        <v>326</v>
      </c>
      <c r="B32" s="47" t="s">
        <v>571</v>
      </c>
      <c r="C32" s="46" t="s">
        <v>327</v>
      </c>
      <c r="D32" s="46" t="s">
        <v>232</v>
      </c>
      <c r="E32" s="48">
        <v>2500000</v>
      </c>
      <c r="F32" s="49">
        <v>2526.34</v>
      </c>
      <c r="G32" s="50">
        <v>0.0206</v>
      </c>
      <c r="H32" s="63">
        <v>0.07801490124999991</v>
      </c>
      <c r="I32" s="52"/>
    </row>
    <row r="33" spans="1:9" ht="12.95" customHeight="1">
      <c r="A33" s="160" t="s">
        <v>328</v>
      </c>
      <c r="B33" s="47" t="s">
        <v>855</v>
      </c>
      <c r="C33" s="46" t="s">
        <v>329</v>
      </c>
      <c r="D33" s="46" t="s">
        <v>572</v>
      </c>
      <c r="E33" s="48">
        <v>250</v>
      </c>
      <c r="F33" s="49">
        <v>2511.67</v>
      </c>
      <c r="G33" s="50">
        <v>0.0205</v>
      </c>
      <c r="H33" s="63">
        <v>0.077399</v>
      </c>
      <c r="I33" s="52"/>
    </row>
    <row r="34" spans="1:9" ht="12.95" customHeight="1">
      <c r="A34" s="160" t="s">
        <v>330</v>
      </c>
      <c r="B34" s="47" t="s">
        <v>856</v>
      </c>
      <c r="C34" s="46" t="s">
        <v>331</v>
      </c>
      <c r="D34" s="46" t="s">
        <v>572</v>
      </c>
      <c r="E34" s="48">
        <v>250</v>
      </c>
      <c r="F34" s="49">
        <v>2468.96</v>
      </c>
      <c r="G34" s="50">
        <v>0.0201</v>
      </c>
      <c r="H34" s="63">
        <v>0.0779</v>
      </c>
      <c r="I34" s="52"/>
    </row>
    <row r="35" spans="1:9" ht="12.95" customHeight="1">
      <c r="A35" s="160" t="s">
        <v>332</v>
      </c>
      <c r="B35" s="47" t="s">
        <v>857</v>
      </c>
      <c r="C35" s="46" t="s">
        <v>333</v>
      </c>
      <c r="D35" s="46" t="s">
        <v>573</v>
      </c>
      <c r="E35" s="48">
        <v>250</v>
      </c>
      <c r="F35" s="49">
        <v>2439.05</v>
      </c>
      <c r="G35" s="50">
        <v>0.0199</v>
      </c>
      <c r="H35" s="63">
        <v>0.0795</v>
      </c>
      <c r="I35" s="52"/>
    </row>
    <row r="36" spans="1:9" ht="12.95" customHeight="1">
      <c r="A36" s="160" t="s">
        <v>334</v>
      </c>
      <c r="B36" s="47" t="s">
        <v>858</v>
      </c>
      <c r="C36" s="46" t="s">
        <v>335</v>
      </c>
      <c r="D36" s="46" t="s">
        <v>573</v>
      </c>
      <c r="E36" s="48">
        <v>250</v>
      </c>
      <c r="F36" s="49">
        <v>2428.28</v>
      </c>
      <c r="G36" s="50">
        <v>0.0198</v>
      </c>
      <c r="H36" s="63">
        <v>0.077549</v>
      </c>
      <c r="I36" s="52"/>
    </row>
    <row r="37" spans="1:9" ht="12.95" customHeight="1">
      <c r="A37" s="160" t="s">
        <v>336</v>
      </c>
      <c r="B37" s="47" t="s">
        <v>574</v>
      </c>
      <c r="C37" s="46" t="s">
        <v>337</v>
      </c>
      <c r="D37" s="46" t="s">
        <v>232</v>
      </c>
      <c r="E37" s="48">
        <v>2000000</v>
      </c>
      <c r="F37" s="49">
        <v>2058.94</v>
      </c>
      <c r="G37" s="50">
        <v>0.0168</v>
      </c>
      <c r="H37" s="63">
        <v>0.07789219749612503</v>
      </c>
      <c r="I37" s="52"/>
    </row>
    <row r="38" spans="1:9" ht="12.95" customHeight="1">
      <c r="A38" s="160" t="s">
        <v>338</v>
      </c>
      <c r="B38" s="47" t="s">
        <v>575</v>
      </c>
      <c r="C38" s="46" t="s">
        <v>339</v>
      </c>
      <c r="D38" s="46" t="s">
        <v>232</v>
      </c>
      <c r="E38" s="48">
        <v>2000000</v>
      </c>
      <c r="F38" s="49">
        <v>1997.37</v>
      </c>
      <c r="G38" s="50">
        <v>0.0163</v>
      </c>
      <c r="H38" s="63">
        <v>0.07803216251112494</v>
      </c>
      <c r="I38" s="52"/>
    </row>
    <row r="39" spans="1:9" ht="12.95" customHeight="1">
      <c r="A39" s="160" t="s">
        <v>340</v>
      </c>
      <c r="B39" s="47" t="s">
        <v>576</v>
      </c>
      <c r="C39" s="46" t="s">
        <v>341</v>
      </c>
      <c r="D39" s="46" t="s">
        <v>232</v>
      </c>
      <c r="E39" s="48">
        <v>1500000</v>
      </c>
      <c r="F39" s="49">
        <v>1553.89</v>
      </c>
      <c r="G39" s="50">
        <v>0.0127</v>
      </c>
      <c r="H39" s="63">
        <v>0.07789219749612503</v>
      </c>
      <c r="I39" s="52"/>
    </row>
    <row r="40" spans="1:9" ht="12.95" customHeight="1">
      <c r="A40" s="160" t="s">
        <v>342</v>
      </c>
      <c r="B40" s="47" t="s">
        <v>577</v>
      </c>
      <c r="C40" s="46" t="s">
        <v>343</v>
      </c>
      <c r="D40" s="46" t="s">
        <v>232</v>
      </c>
      <c r="E40" s="48">
        <v>1500000</v>
      </c>
      <c r="F40" s="49">
        <v>1551.13</v>
      </c>
      <c r="G40" s="50">
        <v>0.0126</v>
      </c>
      <c r="H40" s="63">
        <v>0.0778594012499999</v>
      </c>
      <c r="I40" s="52"/>
    </row>
    <row r="41" spans="1:9" ht="12.95" customHeight="1">
      <c r="A41" s="160" t="s">
        <v>344</v>
      </c>
      <c r="B41" s="47" t="s">
        <v>578</v>
      </c>
      <c r="C41" s="46" t="s">
        <v>345</v>
      </c>
      <c r="D41" s="46" t="s">
        <v>232</v>
      </c>
      <c r="E41" s="48">
        <v>1500000</v>
      </c>
      <c r="F41" s="49">
        <v>1542.08</v>
      </c>
      <c r="G41" s="50">
        <v>0.0126</v>
      </c>
      <c r="H41" s="63">
        <v>0.07813004026050005</v>
      </c>
      <c r="I41" s="52"/>
    </row>
    <row r="42" spans="1:9" ht="12.95" customHeight="1">
      <c r="A42" s="160" t="s">
        <v>346</v>
      </c>
      <c r="B42" s="47" t="s">
        <v>579</v>
      </c>
      <c r="C42" s="46" t="s">
        <v>347</v>
      </c>
      <c r="D42" s="46" t="s">
        <v>232</v>
      </c>
      <c r="E42" s="48">
        <v>1500000</v>
      </c>
      <c r="F42" s="49">
        <v>1538.29</v>
      </c>
      <c r="G42" s="50">
        <v>0.0125</v>
      </c>
      <c r="H42" s="63">
        <v>0.0780875671999999</v>
      </c>
      <c r="I42" s="52"/>
    </row>
    <row r="43" spans="1:9" ht="12.95" customHeight="1">
      <c r="A43" s="160" t="s">
        <v>348</v>
      </c>
      <c r="B43" s="47" t="s">
        <v>580</v>
      </c>
      <c r="C43" s="46" t="s">
        <v>349</v>
      </c>
      <c r="D43" s="46" t="s">
        <v>232</v>
      </c>
      <c r="E43" s="48">
        <v>1500000</v>
      </c>
      <c r="F43" s="49">
        <v>1531.93</v>
      </c>
      <c r="G43" s="50">
        <v>0.0125</v>
      </c>
      <c r="H43" s="63">
        <v>0.07787072416050006</v>
      </c>
      <c r="I43" s="52"/>
    </row>
    <row r="44" spans="1:9" ht="12.95" customHeight="1">
      <c r="A44" s="160" t="s">
        <v>350</v>
      </c>
      <c r="B44" s="47" t="s">
        <v>581</v>
      </c>
      <c r="C44" s="46" t="s">
        <v>351</v>
      </c>
      <c r="D44" s="46" t="s">
        <v>232</v>
      </c>
      <c r="E44" s="48">
        <v>1500000</v>
      </c>
      <c r="F44" s="49">
        <v>1530.38</v>
      </c>
      <c r="G44" s="50">
        <v>0.0125</v>
      </c>
      <c r="H44" s="63">
        <v>0.07784458529800004</v>
      </c>
      <c r="I44" s="52"/>
    </row>
    <row r="45" spans="1:9" ht="12.95" customHeight="1">
      <c r="A45" s="160" t="s">
        <v>352</v>
      </c>
      <c r="B45" s="47" t="s">
        <v>353</v>
      </c>
      <c r="C45" s="46" t="s">
        <v>354</v>
      </c>
      <c r="D45" s="46" t="s">
        <v>232</v>
      </c>
      <c r="E45" s="48">
        <v>1500000</v>
      </c>
      <c r="F45" s="49">
        <v>1497.21</v>
      </c>
      <c r="G45" s="50">
        <v>0.0122</v>
      </c>
      <c r="H45" s="63">
        <v>0.07562346697799999</v>
      </c>
      <c r="I45" s="52"/>
    </row>
    <row r="46" spans="1:9" ht="12.95" customHeight="1">
      <c r="A46" s="160" t="s">
        <v>355</v>
      </c>
      <c r="B46" s="47" t="s">
        <v>582</v>
      </c>
      <c r="C46" s="46" t="s">
        <v>356</v>
      </c>
      <c r="D46" s="46" t="s">
        <v>232</v>
      </c>
      <c r="E46" s="48">
        <v>1500000</v>
      </c>
      <c r="F46" s="49">
        <v>1457.66</v>
      </c>
      <c r="G46" s="50">
        <v>0.0119</v>
      </c>
      <c r="H46" s="63">
        <v>0.07797470246049995</v>
      </c>
      <c r="I46" s="52"/>
    </row>
    <row r="47" spans="1:9" ht="12.95" customHeight="1">
      <c r="A47" s="160" t="s">
        <v>357</v>
      </c>
      <c r="B47" s="47" t="s">
        <v>583</v>
      </c>
      <c r="C47" s="46" t="s">
        <v>358</v>
      </c>
      <c r="D47" s="46" t="s">
        <v>232</v>
      </c>
      <c r="E47" s="48">
        <v>1500000</v>
      </c>
      <c r="F47" s="49">
        <v>1446.17</v>
      </c>
      <c r="G47" s="50">
        <v>0.0118</v>
      </c>
      <c r="H47" s="63">
        <v>0.07763593011249997</v>
      </c>
      <c r="I47" s="52"/>
    </row>
    <row r="48" spans="1:9" ht="12.95" customHeight="1">
      <c r="A48" s="160" t="s">
        <v>359</v>
      </c>
      <c r="B48" s="47" t="s">
        <v>584</v>
      </c>
      <c r="C48" s="46" t="s">
        <v>360</v>
      </c>
      <c r="D48" s="46" t="s">
        <v>232</v>
      </c>
      <c r="E48" s="48">
        <v>1000000</v>
      </c>
      <c r="F48" s="49">
        <v>1039.5</v>
      </c>
      <c r="G48" s="50">
        <v>0.0085</v>
      </c>
      <c r="H48" s="63">
        <v>0.07778819749612503</v>
      </c>
      <c r="I48" s="52"/>
    </row>
    <row r="49" spans="1:9" ht="12.95" customHeight="1">
      <c r="A49" s="160" t="s">
        <v>361</v>
      </c>
      <c r="B49" s="47" t="s">
        <v>585</v>
      </c>
      <c r="C49" s="46" t="s">
        <v>362</v>
      </c>
      <c r="D49" s="46" t="s">
        <v>232</v>
      </c>
      <c r="E49" s="48">
        <v>1000000</v>
      </c>
      <c r="F49" s="49">
        <v>1036.99</v>
      </c>
      <c r="G49" s="50">
        <v>0.0085</v>
      </c>
      <c r="H49" s="63">
        <v>0.07814952416012502</v>
      </c>
      <c r="I49" s="52"/>
    </row>
    <row r="50" spans="1:9" ht="12.95" customHeight="1">
      <c r="A50" s="160" t="s">
        <v>363</v>
      </c>
      <c r="B50" s="47" t="s">
        <v>586</v>
      </c>
      <c r="C50" s="46" t="s">
        <v>364</v>
      </c>
      <c r="D50" s="46" t="s">
        <v>232</v>
      </c>
      <c r="E50" s="48">
        <v>1000000</v>
      </c>
      <c r="F50" s="49">
        <v>1036.44</v>
      </c>
      <c r="G50" s="50">
        <v>0.0084</v>
      </c>
      <c r="H50" s="63">
        <v>0.07810172861112502</v>
      </c>
      <c r="I50" s="52"/>
    </row>
    <row r="51" spans="1:9" ht="12.95" customHeight="1">
      <c r="A51" s="160" t="s">
        <v>365</v>
      </c>
      <c r="B51" s="47" t="s">
        <v>587</v>
      </c>
      <c r="C51" s="46" t="s">
        <v>366</v>
      </c>
      <c r="D51" s="46" t="s">
        <v>232</v>
      </c>
      <c r="E51" s="48">
        <v>1000000</v>
      </c>
      <c r="F51" s="49">
        <v>1033.69</v>
      </c>
      <c r="G51" s="50">
        <v>0.0084</v>
      </c>
      <c r="H51" s="63">
        <v>0.07809969749612503</v>
      </c>
      <c r="I51" s="52"/>
    </row>
    <row r="52" spans="1:9" ht="12.95" customHeight="1">
      <c r="A52" s="160" t="s">
        <v>367</v>
      </c>
      <c r="B52" s="47" t="s">
        <v>588</v>
      </c>
      <c r="C52" s="46" t="s">
        <v>368</v>
      </c>
      <c r="D52" s="46" t="s">
        <v>232</v>
      </c>
      <c r="E52" s="48">
        <v>1000000</v>
      </c>
      <c r="F52" s="49">
        <v>1033.32</v>
      </c>
      <c r="G52" s="50">
        <v>0.0084</v>
      </c>
      <c r="H52" s="63">
        <v>0.0778594012499999</v>
      </c>
      <c r="I52" s="52"/>
    </row>
    <row r="53" spans="1:9" ht="12.95" customHeight="1">
      <c r="A53" s="160" t="s">
        <v>369</v>
      </c>
      <c r="B53" s="47" t="s">
        <v>589</v>
      </c>
      <c r="C53" s="46" t="s">
        <v>370</v>
      </c>
      <c r="D53" s="46" t="s">
        <v>232</v>
      </c>
      <c r="E53" s="48">
        <v>1000000</v>
      </c>
      <c r="F53" s="49">
        <v>1031.53</v>
      </c>
      <c r="G53" s="50">
        <v>0.0084</v>
      </c>
      <c r="H53" s="63">
        <v>0.07813004026050005</v>
      </c>
      <c r="I53" s="52"/>
    </row>
    <row r="54" spans="1:9" ht="12.95" customHeight="1">
      <c r="A54" s="160" t="s">
        <v>371</v>
      </c>
      <c r="B54" s="47" t="s">
        <v>590</v>
      </c>
      <c r="C54" s="46" t="s">
        <v>372</v>
      </c>
      <c r="D54" s="46" t="s">
        <v>232</v>
      </c>
      <c r="E54" s="48">
        <v>1000000</v>
      </c>
      <c r="F54" s="49">
        <v>1024.69</v>
      </c>
      <c r="G54" s="50">
        <v>0.0084</v>
      </c>
      <c r="H54" s="63">
        <v>0.07787072416050006</v>
      </c>
      <c r="I54" s="52"/>
    </row>
    <row r="55" spans="1:9" ht="12.95" customHeight="1">
      <c r="A55" s="160" t="s">
        <v>373</v>
      </c>
      <c r="B55" s="47" t="s">
        <v>591</v>
      </c>
      <c r="C55" s="46" t="s">
        <v>374</v>
      </c>
      <c r="D55" s="46" t="s">
        <v>232</v>
      </c>
      <c r="E55" s="48">
        <v>1000000</v>
      </c>
      <c r="F55" s="49">
        <v>1022.88</v>
      </c>
      <c r="G55" s="50">
        <v>0.0083</v>
      </c>
      <c r="H55" s="63">
        <v>0.07799569749612503</v>
      </c>
      <c r="I55" s="52"/>
    </row>
    <row r="56" spans="1:9" ht="12.95" customHeight="1">
      <c r="A56" s="160" t="s">
        <v>375</v>
      </c>
      <c r="B56" s="47" t="s">
        <v>592</v>
      </c>
      <c r="C56" s="46" t="s">
        <v>376</v>
      </c>
      <c r="D56" s="46" t="s">
        <v>232</v>
      </c>
      <c r="E56" s="48">
        <v>1000000</v>
      </c>
      <c r="F56" s="49">
        <v>1018.53</v>
      </c>
      <c r="G56" s="50">
        <v>0.0083</v>
      </c>
      <c r="H56" s="63">
        <v>0.078478047458</v>
      </c>
      <c r="I56" s="52"/>
    </row>
    <row r="57" spans="1:9" ht="12.95" customHeight="1">
      <c r="A57" s="160" t="s">
        <v>377</v>
      </c>
      <c r="B57" s="47" t="s">
        <v>593</v>
      </c>
      <c r="C57" s="46" t="s">
        <v>378</v>
      </c>
      <c r="D57" s="46" t="s">
        <v>232</v>
      </c>
      <c r="E57" s="48">
        <v>1000000</v>
      </c>
      <c r="F57" s="49">
        <v>1014.74</v>
      </c>
      <c r="G57" s="50">
        <v>0.0083</v>
      </c>
      <c r="H57" s="63">
        <v>0.07778819749612503</v>
      </c>
      <c r="I57" s="52"/>
    </row>
    <row r="58" spans="1:9" ht="12.95" customHeight="1">
      <c r="A58" s="160" t="s">
        <v>379</v>
      </c>
      <c r="B58" s="47" t="s">
        <v>594</v>
      </c>
      <c r="C58" s="46" t="s">
        <v>380</v>
      </c>
      <c r="D58" s="46" t="s">
        <v>232</v>
      </c>
      <c r="E58" s="48">
        <v>1000000</v>
      </c>
      <c r="F58" s="49">
        <v>1001.77</v>
      </c>
      <c r="G58" s="50">
        <v>0.0082</v>
      </c>
      <c r="H58" s="63">
        <v>0.07744877203512515</v>
      </c>
      <c r="I58" s="52"/>
    </row>
    <row r="59" spans="1:9" ht="12.95" customHeight="1">
      <c r="A59" s="160" t="s">
        <v>381</v>
      </c>
      <c r="B59" s="47" t="s">
        <v>595</v>
      </c>
      <c r="C59" s="46" t="s">
        <v>382</v>
      </c>
      <c r="D59" s="46" t="s">
        <v>232</v>
      </c>
      <c r="E59" s="48">
        <v>1000000</v>
      </c>
      <c r="F59" s="49">
        <v>1000.92</v>
      </c>
      <c r="G59" s="50">
        <v>0.0082</v>
      </c>
      <c r="H59" s="63">
        <v>0.07756979822050011</v>
      </c>
      <c r="I59" s="52"/>
    </row>
    <row r="60" spans="1:9" ht="12.95" customHeight="1">
      <c r="A60" s="160" t="s">
        <v>383</v>
      </c>
      <c r="B60" s="47" t="s">
        <v>596</v>
      </c>
      <c r="C60" s="46" t="s">
        <v>384</v>
      </c>
      <c r="D60" s="46" t="s">
        <v>232</v>
      </c>
      <c r="E60" s="48">
        <v>1000000</v>
      </c>
      <c r="F60" s="49">
        <v>992.73</v>
      </c>
      <c r="G60" s="50">
        <v>0.0081</v>
      </c>
      <c r="H60" s="63">
        <v>0.07818220246049995</v>
      </c>
      <c r="I60" s="52"/>
    </row>
    <row r="61" spans="1:9" ht="12.95" customHeight="1">
      <c r="A61" s="160" t="s">
        <v>385</v>
      </c>
      <c r="B61" s="47" t="s">
        <v>597</v>
      </c>
      <c r="C61" s="46" t="s">
        <v>386</v>
      </c>
      <c r="D61" s="46" t="s">
        <v>232</v>
      </c>
      <c r="E61" s="48">
        <v>1000000</v>
      </c>
      <c r="F61" s="49">
        <v>979.12</v>
      </c>
      <c r="G61" s="50">
        <v>0.008</v>
      </c>
      <c r="H61" s="63">
        <v>0.07756970052049997</v>
      </c>
      <c r="I61" s="52"/>
    </row>
    <row r="62" spans="1:9" ht="12.95" customHeight="1">
      <c r="A62" s="160" t="s">
        <v>387</v>
      </c>
      <c r="B62" s="47" t="s">
        <v>598</v>
      </c>
      <c r="C62" s="46" t="s">
        <v>388</v>
      </c>
      <c r="D62" s="46" t="s">
        <v>232</v>
      </c>
      <c r="E62" s="48">
        <v>1000000</v>
      </c>
      <c r="F62" s="49">
        <v>965.32</v>
      </c>
      <c r="G62" s="50">
        <v>0.0079</v>
      </c>
      <c r="H62" s="63">
        <v>0.07761278132812502</v>
      </c>
      <c r="I62" s="52"/>
    </row>
    <row r="63" spans="1:9" ht="12.95" customHeight="1">
      <c r="A63" s="160" t="s">
        <v>389</v>
      </c>
      <c r="B63" s="47" t="s">
        <v>599</v>
      </c>
      <c r="C63" s="46" t="s">
        <v>390</v>
      </c>
      <c r="D63" s="46" t="s">
        <v>232</v>
      </c>
      <c r="E63" s="48">
        <v>1000000</v>
      </c>
      <c r="F63" s="49">
        <v>948.19</v>
      </c>
      <c r="G63" s="50">
        <v>0.0077</v>
      </c>
      <c r="H63" s="63">
        <v>0.07763708529800004</v>
      </c>
      <c r="I63" s="52"/>
    </row>
    <row r="64" spans="1:9" ht="12.95" customHeight="1">
      <c r="A64" s="160" t="s">
        <v>391</v>
      </c>
      <c r="B64" s="47" t="s">
        <v>600</v>
      </c>
      <c r="C64" s="46" t="s">
        <v>392</v>
      </c>
      <c r="D64" s="46" t="s">
        <v>232</v>
      </c>
      <c r="E64" s="48">
        <v>500000</v>
      </c>
      <c r="F64" s="49">
        <v>526.06</v>
      </c>
      <c r="G64" s="50">
        <v>0.0043</v>
      </c>
      <c r="H64" s="63">
        <v>0.07811998330049996</v>
      </c>
      <c r="I64" s="52"/>
    </row>
    <row r="65" spans="1:9" ht="12.95" customHeight="1">
      <c r="A65" s="160" t="s">
        <v>393</v>
      </c>
      <c r="B65" s="47" t="s">
        <v>601</v>
      </c>
      <c r="C65" s="46" t="s">
        <v>394</v>
      </c>
      <c r="D65" s="46" t="s">
        <v>232</v>
      </c>
      <c r="E65" s="48">
        <v>500000</v>
      </c>
      <c r="F65" s="49">
        <v>523.88</v>
      </c>
      <c r="G65" s="50">
        <v>0.0043</v>
      </c>
      <c r="H65" s="63">
        <v>0.07809969749612503</v>
      </c>
      <c r="I65" s="52"/>
    </row>
    <row r="66" spans="1:9" ht="12.95" customHeight="1">
      <c r="A66" s="160" t="s">
        <v>395</v>
      </c>
      <c r="B66" s="47" t="s">
        <v>602</v>
      </c>
      <c r="C66" s="46" t="s">
        <v>396</v>
      </c>
      <c r="D66" s="46" t="s">
        <v>232</v>
      </c>
      <c r="E66" s="48">
        <v>500000</v>
      </c>
      <c r="F66" s="49">
        <v>521.99</v>
      </c>
      <c r="G66" s="50">
        <v>0.0043</v>
      </c>
      <c r="H66" s="63">
        <v>0.07811998330049996</v>
      </c>
      <c r="I66" s="52"/>
    </row>
    <row r="67" spans="1:9" ht="12.95" customHeight="1">
      <c r="A67" s="160" t="s">
        <v>397</v>
      </c>
      <c r="B67" s="47" t="s">
        <v>603</v>
      </c>
      <c r="C67" s="46" t="s">
        <v>398</v>
      </c>
      <c r="D67" s="46" t="s">
        <v>232</v>
      </c>
      <c r="E67" s="48">
        <v>500000</v>
      </c>
      <c r="F67" s="49">
        <v>521.92</v>
      </c>
      <c r="G67" s="50">
        <v>0.0043</v>
      </c>
      <c r="H67" s="63">
        <v>0.07789219749612503</v>
      </c>
      <c r="I67" s="52"/>
    </row>
    <row r="68" spans="1:9" ht="12.95" customHeight="1">
      <c r="A68" s="160" t="s">
        <v>399</v>
      </c>
      <c r="B68" s="47" t="s">
        <v>604</v>
      </c>
      <c r="C68" s="46" t="s">
        <v>400</v>
      </c>
      <c r="D68" s="46" t="s">
        <v>232</v>
      </c>
      <c r="E68" s="48">
        <v>500000</v>
      </c>
      <c r="F68" s="49">
        <v>521.34</v>
      </c>
      <c r="G68" s="50">
        <v>0.0042</v>
      </c>
      <c r="H68" s="63">
        <v>0.07811998330049996</v>
      </c>
      <c r="I68" s="52"/>
    </row>
    <row r="69" spans="1:9" ht="12.95" customHeight="1">
      <c r="A69" s="160" t="s">
        <v>401</v>
      </c>
      <c r="B69" s="47" t="s">
        <v>605</v>
      </c>
      <c r="C69" s="46" t="s">
        <v>402</v>
      </c>
      <c r="D69" s="46" t="s">
        <v>232</v>
      </c>
      <c r="E69" s="48">
        <v>500000</v>
      </c>
      <c r="F69" s="49">
        <v>520.37</v>
      </c>
      <c r="G69" s="50">
        <v>0.0042</v>
      </c>
      <c r="H69" s="63">
        <v>0.07778819749612503</v>
      </c>
      <c r="I69" s="52"/>
    </row>
    <row r="70" spans="1:9" ht="12.95" customHeight="1">
      <c r="A70" s="160" t="s">
        <v>403</v>
      </c>
      <c r="B70" s="47" t="s">
        <v>606</v>
      </c>
      <c r="C70" s="46" t="s">
        <v>404</v>
      </c>
      <c r="D70" s="46" t="s">
        <v>232</v>
      </c>
      <c r="E70" s="48">
        <v>500000</v>
      </c>
      <c r="F70" s="49">
        <v>519.66</v>
      </c>
      <c r="G70" s="50">
        <v>0.0042</v>
      </c>
      <c r="H70" s="63">
        <v>0.07794858529800003</v>
      </c>
      <c r="I70" s="52"/>
    </row>
    <row r="71" spans="1:9" ht="12.95" customHeight="1">
      <c r="A71" s="160" t="s">
        <v>405</v>
      </c>
      <c r="B71" s="47" t="s">
        <v>607</v>
      </c>
      <c r="C71" s="46" t="s">
        <v>406</v>
      </c>
      <c r="D71" s="46" t="s">
        <v>232</v>
      </c>
      <c r="E71" s="48">
        <v>500000</v>
      </c>
      <c r="F71" s="49">
        <v>518.41</v>
      </c>
      <c r="G71" s="50">
        <v>0.0042</v>
      </c>
      <c r="H71" s="63">
        <v>0.07799569749612503</v>
      </c>
      <c r="I71" s="52"/>
    </row>
    <row r="72" spans="1:9" ht="12.95" customHeight="1">
      <c r="A72" s="160" t="s">
        <v>407</v>
      </c>
      <c r="B72" s="47" t="s">
        <v>608</v>
      </c>
      <c r="C72" s="46" t="s">
        <v>408</v>
      </c>
      <c r="D72" s="46" t="s">
        <v>232</v>
      </c>
      <c r="E72" s="48">
        <v>500000</v>
      </c>
      <c r="F72" s="49">
        <v>518.08</v>
      </c>
      <c r="G72" s="50">
        <v>0.0042</v>
      </c>
      <c r="H72" s="63">
        <v>0.07814952416012502</v>
      </c>
      <c r="I72" s="52"/>
    </row>
    <row r="73" spans="1:9" ht="12.95" customHeight="1">
      <c r="A73" s="160" t="s">
        <v>409</v>
      </c>
      <c r="B73" s="47" t="s">
        <v>609</v>
      </c>
      <c r="C73" s="46" t="s">
        <v>410</v>
      </c>
      <c r="D73" s="46" t="s">
        <v>232</v>
      </c>
      <c r="E73" s="48">
        <v>500000</v>
      </c>
      <c r="F73" s="49">
        <v>517.16</v>
      </c>
      <c r="G73" s="50">
        <v>0.0042</v>
      </c>
      <c r="H73" s="63">
        <v>0.07814952416012502</v>
      </c>
      <c r="I73" s="52"/>
    </row>
    <row r="74" spans="1:9" ht="12.95" customHeight="1">
      <c r="A74" s="160" t="s">
        <v>411</v>
      </c>
      <c r="B74" s="47" t="s">
        <v>610</v>
      </c>
      <c r="C74" s="46" t="s">
        <v>412</v>
      </c>
      <c r="D74" s="46" t="s">
        <v>232</v>
      </c>
      <c r="E74" s="48">
        <v>500000</v>
      </c>
      <c r="F74" s="49">
        <v>516.95</v>
      </c>
      <c r="G74" s="50">
        <v>0.0042</v>
      </c>
      <c r="H74" s="63">
        <v>0.07794743011249997</v>
      </c>
      <c r="I74" s="52"/>
    </row>
    <row r="75" spans="1:9" ht="12.95" customHeight="1">
      <c r="A75" s="160" t="s">
        <v>413</v>
      </c>
      <c r="B75" s="47" t="s">
        <v>611</v>
      </c>
      <c r="C75" s="46" t="s">
        <v>414</v>
      </c>
      <c r="D75" s="46" t="s">
        <v>232</v>
      </c>
      <c r="E75" s="48">
        <v>500000</v>
      </c>
      <c r="F75" s="49">
        <v>516.16</v>
      </c>
      <c r="G75" s="50">
        <v>0.0042</v>
      </c>
      <c r="H75" s="63">
        <v>0.07789219749612503</v>
      </c>
      <c r="I75" s="52"/>
    </row>
    <row r="76" spans="1:9" ht="12.95" customHeight="1">
      <c r="A76" s="160" t="s">
        <v>415</v>
      </c>
      <c r="B76" s="47" t="s">
        <v>612</v>
      </c>
      <c r="C76" s="46" t="s">
        <v>416</v>
      </c>
      <c r="D76" s="46" t="s">
        <v>232</v>
      </c>
      <c r="E76" s="48">
        <v>500000</v>
      </c>
      <c r="F76" s="49">
        <v>515.75</v>
      </c>
      <c r="G76" s="50">
        <v>0.0042</v>
      </c>
      <c r="H76" s="63">
        <v>0.07789219749612503</v>
      </c>
      <c r="I76" s="52"/>
    </row>
    <row r="77" spans="1:9" ht="12.95" customHeight="1">
      <c r="A77" s="160" t="s">
        <v>417</v>
      </c>
      <c r="B77" s="47" t="s">
        <v>613</v>
      </c>
      <c r="C77" s="46" t="s">
        <v>418</v>
      </c>
      <c r="D77" s="46" t="s">
        <v>232</v>
      </c>
      <c r="E77" s="48">
        <v>500000</v>
      </c>
      <c r="F77" s="49">
        <v>515.67</v>
      </c>
      <c r="G77" s="50">
        <v>0.0042</v>
      </c>
      <c r="H77" s="63">
        <v>0.07811998330049996</v>
      </c>
      <c r="I77" s="52"/>
    </row>
    <row r="78" spans="1:9" ht="12.95" customHeight="1">
      <c r="A78" s="160" t="s">
        <v>419</v>
      </c>
      <c r="B78" s="47" t="s">
        <v>614</v>
      </c>
      <c r="C78" s="46" t="s">
        <v>420</v>
      </c>
      <c r="D78" s="46" t="s">
        <v>232</v>
      </c>
      <c r="E78" s="48">
        <v>500000</v>
      </c>
      <c r="F78" s="49">
        <v>515.21</v>
      </c>
      <c r="G78" s="50">
        <v>0.0042</v>
      </c>
      <c r="H78" s="63">
        <v>0.07780740124999991</v>
      </c>
      <c r="I78" s="52"/>
    </row>
    <row r="79" spans="1:9" ht="12.95" customHeight="1">
      <c r="A79" s="160" t="s">
        <v>421</v>
      </c>
      <c r="B79" s="47" t="s">
        <v>615</v>
      </c>
      <c r="C79" s="46" t="s">
        <v>422</v>
      </c>
      <c r="D79" s="46" t="s">
        <v>232</v>
      </c>
      <c r="E79" s="48">
        <v>500000</v>
      </c>
      <c r="F79" s="49">
        <v>514.43</v>
      </c>
      <c r="G79" s="50">
        <v>0.0042</v>
      </c>
      <c r="H79" s="63">
        <v>0.077792868648</v>
      </c>
      <c r="I79" s="52"/>
    </row>
    <row r="80" spans="1:9" ht="12.95" customHeight="1">
      <c r="A80" s="160" t="s">
        <v>423</v>
      </c>
      <c r="B80" s="47" t="s">
        <v>616</v>
      </c>
      <c r="C80" s="46" t="s">
        <v>424</v>
      </c>
      <c r="D80" s="46" t="s">
        <v>232</v>
      </c>
      <c r="E80" s="48">
        <v>500000</v>
      </c>
      <c r="F80" s="49">
        <v>514.19</v>
      </c>
      <c r="G80" s="50">
        <v>0.0042</v>
      </c>
      <c r="H80" s="63">
        <v>0.07853472047512491</v>
      </c>
      <c r="I80" s="52"/>
    </row>
    <row r="81" spans="1:9" ht="12.95" customHeight="1">
      <c r="A81" s="160" t="s">
        <v>425</v>
      </c>
      <c r="B81" s="47" t="s">
        <v>617</v>
      </c>
      <c r="C81" s="46" t="s">
        <v>426</v>
      </c>
      <c r="D81" s="46" t="s">
        <v>232</v>
      </c>
      <c r="E81" s="48">
        <v>500000</v>
      </c>
      <c r="F81" s="49">
        <v>514.09</v>
      </c>
      <c r="G81" s="50">
        <v>0.0042</v>
      </c>
      <c r="H81" s="63">
        <v>0.07784788596050002</v>
      </c>
      <c r="I81" s="52"/>
    </row>
    <row r="82" spans="1:9" ht="12.95" customHeight="1">
      <c r="A82" s="160" t="s">
        <v>427</v>
      </c>
      <c r="B82" s="47" t="s">
        <v>618</v>
      </c>
      <c r="C82" s="46" t="s">
        <v>428</v>
      </c>
      <c r="D82" s="46" t="s">
        <v>232</v>
      </c>
      <c r="E82" s="48">
        <v>500000</v>
      </c>
      <c r="F82" s="49">
        <v>513.78</v>
      </c>
      <c r="G82" s="50">
        <v>0.0042</v>
      </c>
      <c r="H82" s="63">
        <v>0.0781189012499999</v>
      </c>
      <c r="I82" s="52"/>
    </row>
    <row r="83" spans="1:9" ht="12.95" customHeight="1">
      <c r="A83" s="160" t="s">
        <v>429</v>
      </c>
      <c r="B83" s="47" t="s">
        <v>619</v>
      </c>
      <c r="C83" s="46" t="s">
        <v>430</v>
      </c>
      <c r="D83" s="46" t="s">
        <v>232</v>
      </c>
      <c r="E83" s="48">
        <v>500000</v>
      </c>
      <c r="F83" s="49">
        <v>513.1</v>
      </c>
      <c r="G83" s="50">
        <v>0.0042</v>
      </c>
      <c r="H83" s="63">
        <v>0.0779840671999999</v>
      </c>
      <c r="I83" s="52"/>
    </row>
    <row r="84" spans="1:9" ht="12.95" customHeight="1">
      <c r="A84" s="160" t="s">
        <v>431</v>
      </c>
      <c r="B84" s="47" t="s">
        <v>620</v>
      </c>
      <c r="C84" s="46" t="s">
        <v>432</v>
      </c>
      <c r="D84" s="46" t="s">
        <v>232</v>
      </c>
      <c r="E84" s="48">
        <v>500000</v>
      </c>
      <c r="F84" s="49">
        <v>512.84</v>
      </c>
      <c r="G84" s="50">
        <v>0.0042</v>
      </c>
      <c r="H84" s="63">
        <v>0.07804552416012503</v>
      </c>
      <c r="I84" s="52"/>
    </row>
    <row r="85" spans="1:9" ht="12.95" customHeight="1">
      <c r="A85" s="160" t="s">
        <v>433</v>
      </c>
      <c r="B85" s="47" t="s">
        <v>621</v>
      </c>
      <c r="C85" s="46" t="s">
        <v>434</v>
      </c>
      <c r="D85" s="46" t="s">
        <v>232</v>
      </c>
      <c r="E85" s="48">
        <v>500000</v>
      </c>
      <c r="F85" s="49">
        <v>512.3</v>
      </c>
      <c r="G85" s="50">
        <v>0.0042</v>
      </c>
      <c r="H85" s="63">
        <v>0.07778819749612503</v>
      </c>
      <c r="I85" s="52"/>
    </row>
    <row r="86" spans="1:9" ht="12.95" customHeight="1">
      <c r="A86" s="160" t="s">
        <v>435</v>
      </c>
      <c r="B86" s="47" t="s">
        <v>622</v>
      </c>
      <c r="C86" s="46" t="s">
        <v>436</v>
      </c>
      <c r="D86" s="46" t="s">
        <v>232</v>
      </c>
      <c r="E86" s="48">
        <v>500000</v>
      </c>
      <c r="F86" s="49">
        <v>512.28</v>
      </c>
      <c r="G86" s="50">
        <v>0.0042</v>
      </c>
      <c r="H86" s="63">
        <v>0.07820572861112501</v>
      </c>
      <c r="I86" s="52"/>
    </row>
    <row r="87" spans="1:9" ht="12.95" customHeight="1">
      <c r="A87" s="160" t="s">
        <v>437</v>
      </c>
      <c r="B87" s="47" t="s">
        <v>623</v>
      </c>
      <c r="C87" s="46" t="s">
        <v>438</v>
      </c>
      <c r="D87" s="46" t="s">
        <v>232</v>
      </c>
      <c r="E87" s="48">
        <v>500000</v>
      </c>
      <c r="F87" s="49">
        <v>511.49</v>
      </c>
      <c r="G87" s="50">
        <v>0.0042</v>
      </c>
      <c r="H87" s="63">
        <v>0.07787133889112496</v>
      </c>
      <c r="I87" s="52"/>
    </row>
    <row r="88" spans="1:9" ht="12.95" customHeight="1">
      <c r="A88" s="160" t="s">
        <v>439</v>
      </c>
      <c r="B88" s="47" t="s">
        <v>624</v>
      </c>
      <c r="C88" s="46" t="s">
        <v>440</v>
      </c>
      <c r="D88" s="46" t="s">
        <v>232</v>
      </c>
      <c r="E88" s="48">
        <v>500000</v>
      </c>
      <c r="F88" s="49">
        <v>510.49</v>
      </c>
      <c r="G88" s="50">
        <v>0.0042</v>
      </c>
      <c r="H88" s="63">
        <v>0.07768419749612504</v>
      </c>
      <c r="I88" s="52"/>
    </row>
    <row r="89" spans="1:9" ht="12.95" customHeight="1">
      <c r="A89" s="160" t="s">
        <v>441</v>
      </c>
      <c r="B89" s="47" t="s">
        <v>625</v>
      </c>
      <c r="C89" s="46" t="s">
        <v>442</v>
      </c>
      <c r="D89" s="46" t="s">
        <v>232</v>
      </c>
      <c r="E89" s="48">
        <v>500000</v>
      </c>
      <c r="F89" s="49">
        <v>510.06</v>
      </c>
      <c r="G89" s="50">
        <v>0.0042</v>
      </c>
      <c r="H89" s="63">
        <v>0.07788016245000007</v>
      </c>
      <c r="I89" s="52"/>
    </row>
    <row r="90" spans="1:9" ht="12.95" customHeight="1">
      <c r="A90" s="160" t="s">
        <v>443</v>
      </c>
      <c r="B90" s="47" t="s">
        <v>626</v>
      </c>
      <c r="C90" s="46" t="s">
        <v>444</v>
      </c>
      <c r="D90" s="46" t="s">
        <v>232</v>
      </c>
      <c r="E90" s="48">
        <v>500000</v>
      </c>
      <c r="F90" s="49">
        <v>509.02</v>
      </c>
      <c r="G90" s="50">
        <v>0.0041</v>
      </c>
      <c r="H90" s="63">
        <v>0.0779840671999999</v>
      </c>
      <c r="I90" s="52"/>
    </row>
    <row r="91" spans="1:9" ht="12.95" customHeight="1">
      <c r="A91" s="160" t="s">
        <v>445</v>
      </c>
      <c r="B91" s="47" t="s">
        <v>627</v>
      </c>
      <c r="C91" s="46" t="s">
        <v>446</v>
      </c>
      <c r="D91" s="46" t="s">
        <v>232</v>
      </c>
      <c r="E91" s="48">
        <v>500000</v>
      </c>
      <c r="F91" s="49">
        <v>508.21</v>
      </c>
      <c r="G91" s="50">
        <v>0.0041</v>
      </c>
      <c r="H91" s="63">
        <v>0.078478047458</v>
      </c>
      <c r="I91" s="52"/>
    </row>
    <row r="92" spans="1:9" ht="12.95" customHeight="1">
      <c r="A92" s="160" t="s">
        <v>447</v>
      </c>
      <c r="B92" s="47" t="s">
        <v>628</v>
      </c>
      <c r="C92" s="46" t="s">
        <v>448</v>
      </c>
      <c r="D92" s="46" t="s">
        <v>232</v>
      </c>
      <c r="E92" s="48">
        <v>500000</v>
      </c>
      <c r="F92" s="49">
        <v>506.82</v>
      </c>
      <c r="G92" s="50">
        <v>0.0041</v>
      </c>
      <c r="H92" s="63">
        <v>0.0778594012499999</v>
      </c>
      <c r="I92" s="52"/>
    </row>
    <row r="93" spans="1:9" ht="12.95" customHeight="1">
      <c r="A93" s="160" t="s">
        <v>449</v>
      </c>
      <c r="B93" s="47" t="s">
        <v>629</v>
      </c>
      <c r="C93" s="46" t="s">
        <v>450</v>
      </c>
      <c r="D93" s="46" t="s">
        <v>232</v>
      </c>
      <c r="E93" s="48">
        <v>500000</v>
      </c>
      <c r="F93" s="49">
        <v>506.74</v>
      </c>
      <c r="G93" s="50">
        <v>0.0041</v>
      </c>
      <c r="H93" s="63">
        <v>0.07799569749612503</v>
      </c>
      <c r="I93" s="52"/>
    </row>
    <row r="94" spans="1:9" ht="12.95" customHeight="1">
      <c r="A94" s="160" t="s">
        <v>451</v>
      </c>
      <c r="B94" s="47" t="s">
        <v>630</v>
      </c>
      <c r="C94" s="46" t="s">
        <v>452</v>
      </c>
      <c r="D94" s="46" t="s">
        <v>232</v>
      </c>
      <c r="E94" s="48">
        <v>500000</v>
      </c>
      <c r="F94" s="49">
        <v>505.06</v>
      </c>
      <c r="G94" s="50">
        <v>0.0041</v>
      </c>
      <c r="H94" s="63">
        <v>0.07745886018012493</v>
      </c>
      <c r="I94" s="52"/>
    </row>
    <row r="95" spans="1:9" ht="12.95" customHeight="1">
      <c r="A95" s="160" t="s">
        <v>453</v>
      </c>
      <c r="B95" s="47" t="s">
        <v>631</v>
      </c>
      <c r="C95" s="46" t="s">
        <v>454</v>
      </c>
      <c r="D95" s="46" t="s">
        <v>232</v>
      </c>
      <c r="E95" s="48">
        <v>500000</v>
      </c>
      <c r="F95" s="49">
        <v>502.54</v>
      </c>
      <c r="G95" s="50">
        <v>0.0041</v>
      </c>
      <c r="H95" s="63">
        <v>0.07761641472799999</v>
      </c>
      <c r="I95" s="52"/>
    </row>
    <row r="96" spans="1:9" ht="12.95" customHeight="1">
      <c r="A96" s="160" t="s">
        <v>455</v>
      </c>
      <c r="B96" s="47" t="s">
        <v>632</v>
      </c>
      <c r="C96" s="46" t="s">
        <v>456</v>
      </c>
      <c r="D96" s="46" t="s">
        <v>232</v>
      </c>
      <c r="E96" s="48">
        <v>500000</v>
      </c>
      <c r="F96" s="49">
        <v>502.17</v>
      </c>
      <c r="G96" s="50">
        <v>0.0041</v>
      </c>
      <c r="H96" s="63">
        <v>0.07804306436449987</v>
      </c>
      <c r="I96" s="52"/>
    </row>
    <row r="97" spans="1:9" ht="12.95" customHeight="1">
      <c r="A97" s="160" t="s">
        <v>457</v>
      </c>
      <c r="B97" s="47" t="s">
        <v>633</v>
      </c>
      <c r="C97" s="46" t="s">
        <v>458</v>
      </c>
      <c r="D97" s="46" t="s">
        <v>232</v>
      </c>
      <c r="E97" s="48">
        <v>500000</v>
      </c>
      <c r="F97" s="49">
        <v>500.7</v>
      </c>
      <c r="G97" s="50">
        <v>0.0041</v>
      </c>
      <c r="H97" s="63">
        <v>0.07754738222512506</v>
      </c>
      <c r="I97" s="52"/>
    </row>
    <row r="98" spans="1:9" ht="12.95" customHeight="1">
      <c r="A98" s="160" t="s">
        <v>459</v>
      </c>
      <c r="B98" s="47" t="s">
        <v>634</v>
      </c>
      <c r="C98" s="46" t="s">
        <v>460</v>
      </c>
      <c r="D98" s="46" t="s">
        <v>232</v>
      </c>
      <c r="E98" s="48">
        <v>500000</v>
      </c>
      <c r="F98" s="49">
        <v>500.5</v>
      </c>
      <c r="G98" s="50">
        <v>0.0041</v>
      </c>
      <c r="H98" s="63">
        <v>0.07754738222512506</v>
      </c>
      <c r="I98" s="52"/>
    </row>
    <row r="99" spans="1:9" ht="12.95" customHeight="1">
      <c r="A99" s="160" t="s">
        <v>461</v>
      </c>
      <c r="B99" s="47" t="s">
        <v>635</v>
      </c>
      <c r="C99" s="46" t="s">
        <v>462</v>
      </c>
      <c r="D99" s="46" t="s">
        <v>232</v>
      </c>
      <c r="E99" s="48">
        <v>500000</v>
      </c>
      <c r="F99" s="49">
        <v>498.77</v>
      </c>
      <c r="G99" s="50">
        <v>0.0041</v>
      </c>
      <c r="H99" s="63">
        <v>0.07754738222512506</v>
      </c>
      <c r="I99" s="52"/>
    </row>
    <row r="100" spans="1:9" ht="12.95" customHeight="1">
      <c r="A100" s="160" t="s">
        <v>463</v>
      </c>
      <c r="B100" s="47" t="s">
        <v>636</v>
      </c>
      <c r="C100" s="46" t="s">
        <v>464</v>
      </c>
      <c r="D100" s="46" t="s">
        <v>232</v>
      </c>
      <c r="E100" s="48">
        <v>500000</v>
      </c>
      <c r="F100" s="49">
        <v>498.26</v>
      </c>
      <c r="G100" s="50">
        <v>0.0041</v>
      </c>
      <c r="H100" s="63">
        <v>0.07759607235612498</v>
      </c>
      <c r="I100" s="52"/>
    </row>
    <row r="101" spans="1:9" ht="12.95" customHeight="1">
      <c r="A101" s="160" t="s">
        <v>465</v>
      </c>
      <c r="B101" s="47" t="s">
        <v>859</v>
      </c>
      <c r="C101" s="46" t="s">
        <v>466</v>
      </c>
      <c r="D101" s="46" t="s">
        <v>572</v>
      </c>
      <c r="E101" s="48">
        <v>50000</v>
      </c>
      <c r="F101" s="49">
        <v>493.68</v>
      </c>
      <c r="G101" s="50">
        <v>0.004</v>
      </c>
      <c r="H101" s="63">
        <v>0.079968</v>
      </c>
      <c r="I101" s="52"/>
    </row>
    <row r="102" spans="1:9" ht="12.95" customHeight="1">
      <c r="A102" s="160" t="s">
        <v>467</v>
      </c>
      <c r="B102" s="47" t="s">
        <v>637</v>
      </c>
      <c r="C102" s="46" t="s">
        <v>468</v>
      </c>
      <c r="D102" s="46" t="s">
        <v>232</v>
      </c>
      <c r="E102" s="48">
        <v>500000</v>
      </c>
      <c r="F102" s="49">
        <v>492.19</v>
      </c>
      <c r="G102" s="50">
        <v>0.004</v>
      </c>
      <c r="H102" s="63">
        <v>0.07778602416012503</v>
      </c>
      <c r="I102" s="52"/>
    </row>
    <row r="103" spans="1:9" ht="12.95" customHeight="1">
      <c r="A103" s="160" t="s">
        <v>469</v>
      </c>
      <c r="B103" s="47" t="s">
        <v>638</v>
      </c>
      <c r="C103" s="46" t="s">
        <v>470</v>
      </c>
      <c r="D103" s="46" t="s">
        <v>232</v>
      </c>
      <c r="E103" s="48">
        <v>500000</v>
      </c>
      <c r="F103" s="49">
        <v>491.29</v>
      </c>
      <c r="G103" s="50">
        <v>0.004</v>
      </c>
      <c r="H103" s="63">
        <v>0.07748117449800007</v>
      </c>
      <c r="I103" s="52"/>
    </row>
    <row r="104" spans="1:9" ht="12.95" customHeight="1">
      <c r="A104" s="160" t="s">
        <v>471</v>
      </c>
      <c r="B104" s="47" t="s">
        <v>639</v>
      </c>
      <c r="C104" s="46" t="s">
        <v>472</v>
      </c>
      <c r="D104" s="46" t="s">
        <v>232</v>
      </c>
      <c r="E104" s="48">
        <v>500000</v>
      </c>
      <c r="F104" s="49">
        <v>487.35</v>
      </c>
      <c r="G104" s="50">
        <v>0.004</v>
      </c>
      <c r="H104" s="63">
        <v>0.07758838596050002</v>
      </c>
      <c r="I104" s="52"/>
    </row>
    <row r="105" spans="1:9" ht="12.95" customHeight="1">
      <c r="A105" s="160" t="s">
        <v>473</v>
      </c>
      <c r="B105" s="47" t="s">
        <v>640</v>
      </c>
      <c r="C105" s="46" t="s">
        <v>474</v>
      </c>
      <c r="D105" s="46" t="s">
        <v>232</v>
      </c>
      <c r="E105" s="48">
        <v>500000</v>
      </c>
      <c r="F105" s="49">
        <v>486.89</v>
      </c>
      <c r="G105" s="50">
        <v>0.004</v>
      </c>
      <c r="H105" s="63">
        <v>0.07802212972450001</v>
      </c>
      <c r="I105" s="52"/>
    </row>
    <row r="106" spans="1:9" ht="12.95" customHeight="1">
      <c r="A106" s="160" t="s">
        <v>475</v>
      </c>
      <c r="B106" s="47" t="s">
        <v>641</v>
      </c>
      <c r="C106" s="46" t="s">
        <v>476</v>
      </c>
      <c r="D106" s="46" t="s">
        <v>232</v>
      </c>
      <c r="E106" s="48">
        <v>500000</v>
      </c>
      <c r="F106" s="49">
        <v>486.17</v>
      </c>
      <c r="G106" s="50">
        <v>0.004</v>
      </c>
      <c r="H106" s="63">
        <v>0.07784222861112503</v>
      </c>
      <c r="I106" s="52"/>
    </row>
    <row r="107" spans="1:9" ht="12.95" customHeight="1">
      <c r="A107" s="160" t="s">
        <v>477</v>
      </c>
      <c r="B107" s="47" t="s">
        <v>642</v>
      </c>
      <c r="C107" s="46" t="s">
        <v>478</v>
      </c>
      <c r="D107" s="46" t="s">
        <v>232</v>
      </c>
      <c r="E107" s="48">
        <v>500000</v>
      </c>
      <c r="F107" s="49">
        <v>482.87</v>
      </c>
      <c r="G107" s="50">
        <v>0.0039</v>
      </c>
      <c r="H107" s="63">
        <v>0.07763593011249997</v>
      </c>
      <c r="I107" s="52"/>
    </row>
    <row r="108" spans="1:9" ht="12.95" customHeight="1">
      <c r="A108" s="160" t="s">
        <v>479</v>
      </c>
      <c r="B108" s="47" t="s">
        <v>643</v>
      </c>
      <c r="C108" s="46" t="s">
        <v>480</v>
      </c>
      <c r="D108" s="46" t="s">
        <v>232</v>
      </c>
      <c r="E108" s="48">
        <v>500000</v>
      </c>
      <c r="F108" s="49">
        <v>475.44</v>
      </c>
      <c r="G108" s="50">
        <v>0.0039</v>
      </c>
      <c r="H108" s="63">
        <v>0.07778913840312507</v>
      </c>
      <c r="I108" s="52"/>
    </row>
    <row r="109" spans="1:9" ht="12.95" customHeight="1">
      <c r="A109" s="556"/>
      <c r="B109" s="45" t="s">
        <v>126</v>
      </c>
      <c r="C109" s="46"/>
      <c r="D109" s="46"/>
      <c r="E109" s="46"/>
      <c r="F109" s="53">
        <v>80185.79</v>
      </c>
      <c r="G109" s="54">
        <v>0.6541</v>
      </c>
      <c r="H109" s="55"/>
      <c r="I109" s="56"/>
    </row>
    <row r="110" spans="1:9" ht="12.95" customHeight="1">
      <c r="A110" s="556"/>
      <c r="B110" s="57" t="s">
        <v>233</v>
      </c>
      <c r="C110" s="58"/>
      <c r="D110" s="58"/>
      <c r="E110" s="58"/>
      <c r="F110" s="55" t="s">
        <v>128</v>
      </c>
      <c r="G110" s="55" t="s">
        <v>128</v>
      </c>
      <c r="H110" s="55"/>
      <c r="I110" s="56"/>
    </row>
    <row r="111" spans="1:9" ht="12.95" customHeight="1">
      <c r="A111" s="556"/>
      <c r="B111" s="57" t="s">
        <v>126</v>
      </c>
      <c r="C111" s="58"/>
      <c r="D111" s="58"/>
      <c r="E111" s="58"/>
      <c r="F111" s="55" t="s">
        <v>128</v>
      </c>
      <c r="G111" s="55" t="s">
        <v>128</v>
      </c>
      <c r="H111" s="55"/>
      <c r="I111" s="56"/>
    </row>
    <row r="112" spans="1:9" ht="12.95" customHeight="1">
      <c r="A112" s="556"/>
      <c r="B112" s="57" t="s">
        <v>129</v>
      </c>
      <c r="C112" s="60"/>
      <c r="D112" s="58"/>
      <c r="E112" s="60"/>
      <c r="F112" s="53">
        <v>80185.79</v>
      </c>
      <c r="G112" s="54">
        <v>0.6541</v>
      </c>
      <c r="H112" s="55"/>
      <c r="I112" s="56"/>
    </row>
    <row r="113" spans="1:9" ht="12.95" customHeight="1">
      <c r="A113" s="556"/>
      <c r="B113" s="45" t="s">
        <v>155</v>
      </c>
      <c r="C113" s="46"/>
      <c r="D113" s="46"/>
      <c r="E113" s="46"/>
      <c r="F113" s="46"/>
      <c r="G113" s="46"/>
      <c r="H113" s="559"/>
      <c r="I113" s="560"/>
    </row>
    <row r="114" spans="1:9" ht="12.95" customHeight="1">
      <c r="A114" s="556"/>
      <c r="B114" s="45" t="s">
        <v>156</v>
      </c>
      <c r="C114" s="46"/>
      <c r="D114" s="46"/>
      <c r="E114" s="46"/>
      <c r="F114" s="557"/>
      <c r="G114" s="559"/>
      <c r="H114" s="559"/>
      <c r="I114" s="560"/>
    </row>
    <row r="115" spans="1:9" ht="12.95" customHeight="1">
      <c r="A115" s="160" t="s">
        <v>157</v>
      </c>
      <c r="B115" s="47" t="s">
        <v>751</v>
      </c>
      <c r="C115" s="46" t="s">
        <v>158</v>
      </c>
      <c r="D115" s="46" t="s">
        <v>497</v>
      </c>
      <c r="E115" s="48">
        <v>500</v>
      </c>
      <c r="F115" s="49">
        <v>2401.69</v>
      </c>
      <c r="G115" s="50">
        <v>0.0196</v>
      </c>
      <c r="H115" s="63">
        <v>0.076619</v>
      </c>
      <c r="I115" s="52"/>
    </row>
    <row r="116" spans="1:9" ht="12.95" customHeight="1">
      <c r="A116" s="160" t="s">
        <v>159</v>
      </c>
      <c r="B116" s="47" t="s">
        <v>752</v>
      </c>
      <c r="C116" s="46" t="s">
        <v>160</v>
      </c>
      <c r="D116" s="46" t="s">
        <v>499</v>
      </c>
      <c r="E116" s="48">
        <v>500</v>
      </c>
      <c r="F116" s="49">
        <v>2368.65</v>
      </c>
      <c r="G116" s="50">
        <v>0.0193</v>
      </c>
      <c r="H116" s="63">
        <v>0.07755</v>
      </c>
      <c r="I116" s="52"/>
    </row>
    <row r="117" spans="1:9" ht="12.95" customHeight="1">
      <c r="A117" s="160" t="s">
        <v>161</v>
      </c>
      <c r="B117" s="47" t="s">
        <v>753</v>
      </c>
      <c r="C117" s="46" t="s">
        <v>162</v>
      </c>
      <c r="D117" s="46" t="s">
        <v>498</v>
      </c>
      <c r="E117" s="48">
        <v>500</v>
      </c>
      <c r="F117" s="49">
        <v>2364.4</v>
      </c>
      <c r="G117" s="50">
        <v>0.0193</v>
      </c>
      <c r="H117" s="63">
        <v>0.0784</v>
      </c>
      <c r="I117" s="52"/>
    </row>
    <row r="118" spans="1:9" ht="12.95" customHeight="1">
      <c r="A118" s="160" t="s">
        <v>165</v>
      </c>
      <c r="B118" s="47" t="s">
        <v>755</v>
      </c>
      <c r="C118" s="46" t="s">
        <v>166</v>
      </c>
      <c r="D118" s="46" t="s">
        <v>498</v>
      </c>
      <c r="E118" s="48">
        <v>500</v>
      </c>
      <c r="F118" s="49">
        <v>2357</v>
      </c>
      <c r="G118" s="50">
        <v>0.0192</v>
      </c>
      <c r="H118" s="63">
        <v>0.0777</v>
      </c>
      <c r="I118" s="52"/>
    </row>
    <row r="119" spans="1:9" ht="12.95" customHeight="1">
      <c r="A119" s="160" t="s">
        <v>481</v>
      </c>
      <c r="B119" s="47" t="s">
        <v>761</v>
      </c>
      <c r="C119" s="46" t="s">
        <v>482</v>
      </c>
      <c r="D119" s="264" t="s">
        <v>729</v>
      </c>
      <c r="E119" s="48">
        <v>500</v>
      </c>
      <c r="F119" s="49">
        <v>2352.66</v>
      </c>
      <c r="G119" s="50">
        <v>0.0192</v>
      </c>
      <c r="H119" s="63">
        <v>0.07775</v>
      </c>
      <c r="I119" s="52"/>
    </row>
    <row r="120" spans="1:9" ht="12.95" customHeight="1">
      <c r="A120" s="556"/>
      <c r="B120" s="45" t="s">
        <v>126</v>
      </c>
      <c r="C120" s="46"/>
      <c r="D120" s="46"/>
      <c r="E120" s="46"/>
      <c r="F120" s="53">
        <v>11844.4</v>
      </c>
      <c r="G120" s="54">
        <v>0.0966</v>
      </c>
      <c r="H120" s="55"/>
      <c r="I120" s="56"/>
    </row>
    <row r="121" spans="1:9" ht="12.95" customHeight="1">
      <c r="A121" s="556"/>
      <c r="B121" s="45" t="s">
        <v>169</v>
      </c>
      <c r="C121" s="46"/>
      <c r="D121" s="46"/>
      <c r="E121" s="46"/>
      <c r="F121" s="557"/>
      <c r="G121" s="559"/>
      <c r="H121" s="559"/>
      <c r="I121" s="560"/>
    </row>
    <row r="122" spans="1:9" ht="12.95" customHeight="1">
      <c r="A122" s="160" t="s">
        <v>483</v>
      </c>
      <c r="B122" s="47" t="s">
        <v>762</v>
      </c>
      <c r="C122" s="46" t="s">
        <v>484</v>
      </c>
      <c r="D122" s="46" t="s">
        <v>498</v>
      </c>
      <c r="E122" s="48">
        <v>500</v>
      </c>
      <c r="F122" s="49">
        <v>2362.12</v>
      </c>
      <c r="G122" s="50">
        <v>0.0193</v>
      </c>
      <c r="H122" s="63">
        <v>0.0798</v>
      </c>
      <c r="I122" s="52"/>
    </row>
    <row r="123" spans="1:9" ht="12.95" customHeight="1">
      <c r="A123" s="556"/>
      <c r="B123" s="45" t="s">
        <v>126</v>
      </c>
      <c r="C123" s="46"/>
      <c r="D123" s="46"/>
      <c r="E123" s="46"/>
      <c r="F123" s="53">
        <v>2362.12</v>
      </c>
      <c r="G123" s="54">
        <v>0.0193</v>
      </c>
      <c r="H123" s="55"/>
      <c r="I123" s="56"/>
    </row>
    <row r="124" spans="1:9" ht="12.95" customHeight="1">
      <c r="A124" s="556"/>
      <c r="B124" s="57" t="s">
        <v>129</v>
      </c>
      <c r="C124" s="60"/>
      <c r="D124" s="58"/>
      <c r="E124" s="60"/>
      <c r="F124" s="53">
        <v>14206.52</v>
      </c>
      <c r="G124" s="54">
        <v>0.1159</v>
      </c>
      <c r="H124" s="55"/>
      <c r="I124" s="56"/>
    </row>
    <row r="125" spans="1:9" ht="12.95" customHeight="1">
      <c r="A125" s="556"/>
      <c r="B125" s="45" t="s">
        <v>172</v>
      </c>
      <c r="C125" s="46"/>
      <c r="D125" s="46"/>
      <c r="E125" s="46"/>
      <c r="F125" s="46"/>
      <c r="G125" s="46"/>
      <c r="H125" s="559"/>
      <c r="I125" s="560"/>
    </row>
    <row r="126" spans="1:9" ht="12.95" customHeight="1">
      <c r="A126" s="556"/>
      <c r="B126" s="45" t="s">
        <v>173</v>
      </c>
      <c r="C126" s="46"/>
      <c r="D126" s="64" t="s">
        <v>174</v>
      </c>
      <c r="E126" s="46"/>
      <c r="F126" s="557"/>
      <c r="G126" s="559"/>
      <c r="H126" s="559"/>
      <c r="I126" s="560"/>
    </row>
    <row r="127" spans="1:9" ht="12.95" customHeight="1">
      <c r="A127" s="160" t="s">
        <v>485</v>
      </c>
      <c r="B127" s="47" t="s">
        <v>486</v>
      </c>
      <c r="C127" s="46"/>
      <c r="D127" s="65" t="s">
        <v>210</v>
      </c>
      <c r="E127" s="561"/>
      <c r="F127" s="49">
        <v>150</v>
      </c>
      <c r="G127" s="50">
        <v>0.0012</v>
      </c>
      <c r="H127" s="63">
        <v>0.05299217449</v>
      </c>
      <c r="I127" s="52"/>
    </row>
    <row r="128" spans="1:9" ht="12.95" customHeight="1">
      <c r="A128" s="160" t="s">
        <v>487</v>
      </c>
      <c r="B128" s="47" t="s">
        <v>488</v>
      </c>
      <c r="C128" s="46"/>
      <c r="D128" s="65" t="s">
        <v>177</v>
      </c>
      <c r="E128" s="561"/>
      <c r="F128" s="49">
        <v>100</v>
      </c>
      <c r="G128" s="50">
        <v>0.0008</v>
      </c>
      <c r="H128" s="63">
        <v>0.05459637432</v>
      </c>
      <c r="I128" s="52"/>
    </row>
    <row r="129" spans="1:9" ht="12.95" customHeight="1">
      <c r="A129" s="160" t="s">
        <v>489</v>
      </c>
      <c r="B129" s="47" t="s">
        <v>490</v>
      </c>
      <c r="C129" s="46"/>
      <c r="D129" s="65" t="s">
        <v>177</v>
      </c>
      <c r="E129" s="561"/>
      <c r="F129" s="49">
        <v>100</v>
      </c>
      <c r="G129" s="50">
        <v>0.0008</v>
      </c>
      <c r="H129" s="63">
        <v>0.05231239894</v>
      </c>
      <c r="I129" s="52"/>
    </row>
    <row r="130" spans="1:9" ht="12.95" customHeight="1">
      <c r="A130" s="160" t="s">
        <v>491</v>
      </c>
      <c r="B130" s="47" t="s">
        <v>492</v>
      </c>
      <c r="C130" s="46"/>
      <c r="D130" s="65" t="s">
        <v>177</v>
      </c>
      <c r="E130" s="561"/>
      <c r="F130" s="49">
        <v>100</v>
      </c>
      <c r="G130" s="50">
        <v>0.0008</v>
      </c>
      <c r="H130" s="63">
        <v>0.05297755367</v>
      </c>
      <c r="I130" s="52"/>
    </row>
    <row r="131" spans="1:9" ht="12.95" customHeight="1">
      <c r="A131" s="160" t="s">
        <v>493</v>
      </c>
      <c r="B131" s="47" t="s">
        <v>494</v>
      </c>
      <c r="C131" s="46"/>
      <c r="D131" s="65" t="s">
        <v>495</v>
      </c>
      <c r="E131" s="561"/>
      <c r="F131" s="49">
        <v>100</v>
      </c>
      <c r="G131" s="50">
        <v>0.0008</v>
      </c>
      <c r="H131" s="63">
        <v>0.07198611111</v>
      </c>
      <c r="I131" s="52"/>
    </row>
    <row r="132" spans="1:9" ht="12.95" customHeight="1">
      <c r="A132" s="556"/>
      <c r="B132" s="45" t="s">
        <v>126</v>
      </c>
      <c r="C132" s="46"/>
      <c r="D132" s="46"/>
      <c r="E132" s="46"/>
      <c r="F132" s="53">
        <v>550</v>
      </c>
      <c r="G132" s="54">
        <v>0.0044</v>
      </c>
      <c r="H132" s="55"/>
      <c r="I132" s="56"/>
    </row>
    <row r="133" spans="1:9" ht="12.95" customHeight="1">
      <c r="A133" s="556"/>
      <c r="B133" s="57" t="s">
        <v>129</v>
      </c>
      <c r="C133" s="60"/>
      <c r="D133" s="58"/>
      <c r="E133" s="60"/>
      <c r="F133" s="53">
        <v>550</v>
      </c>
      <c r="G133" s="54">
        <v>0.0044</v>
      </c>
      <c r="H133" s="55"/>
      <c r="I133" s="56"/>
    </row>
    <row r="134" spans="1:9" ht="12.95" customHeight="1">
      <c r="A134" s="556"/>
      <c r="B134" s="45" t="s">
        <v>219</v>
      </c>
      <c r="C134" s="46"/>
      <c r="D134" s="46"/>
      <c r="E134" s="46"/>
      <c r="F134" s="46"/>
      <c r="G134" s="46"/>
      <c r="H134" s="559"/>
      <c r="I134" s="560"/>
    </row>
    <row r="135" spans="1:9" ht="12.95" customHeight="1">
      <c r="A135" s="160" t="s">
        <v>220</v>
      </c>
      <c r="B135" s="47" t="s">
        <v>221</v>
      </c>
      <c r="C135" s="46"/>
      <c r="D135" s="46"/>
      <c r="E135" s="48"/>
      <c r="F135" s="49">
        <v>1925</v>
      </c>
      <c r="G135" s="50">
        <v>0.0157</v>
      </c>
      <c r="H135" s="63">
        <v>0.06259173554992942</v>
      </c>
      <c r="I135" s="52"/>
    </row>
    <row r="136" spans="1:9" ht="12.95" customHeight="1">
      <c r="A136" s="556"/>
      <c r="B136" s="45" t="s">
        <v>126</v>
      </c>
      <c r="C136" s="46"/>
      <c r="D136" s="46"/>
      <c r="E136" s="46"/>
      <c r="F136" s="53">
        <v>1925</v>
      </c>
      <c r="G136" s="54">
        <v>0.0157</v>
      </c>
      <c r="H136" s="55"/>
      <c r="I136" s="56"/>
    </row>
    <row r="137" spans="1:9" ht="12.95" customHeight="1">
      <c r="A137" s="556"/>
      <c r="B137" s="57" t="s">
        <v>233</v>
      </c>
      <c r="C137" s="58"/>
      <c r="D137" s="58"/>
      <c r="E137" s="58"/>
      <c r="F137" s="55" t="s">
        <v>128</v>
      </c>
      <c r="G137" s="55" t="s">
        <v>128</v>
      </c>
      <c r="H137" s="55"/>
      <c r="I137" s="56"/>
    </row>
    <row r="138" spans="1:9" ht="12.95" customHeight="1">
      <c r="A138" s="556"/>
      <c r="B138" s="57" t="s">
        <v>126</v>
      </c>
      <c r="C138" s="58"/>
      <c r="D138" s="58"/>
      <c r="E138" s="58"/>
      <c r="F138" s="55" t="s">
        <v>128</v>
      </c>
      <c r="G138" s="55" t="s">
        <v>128</v>
      </c>
      <c r="H138" s="55"/>
      <c r="I138" s="56"/>
    </row>
    <row r="139" spans="1:9" ht="12.95" customHeight="1">
      <c r="A139" s="556"/>
      <c r="B139" s="57" t="s">
        <v>129</v>
      </c>
      <c r="C139" s="60"/>
      <c r="D139" s="58"/>
      <c r="E139" s="60"/>
      <c r="F139" s="53">
        <v>1925</v>
      </c>
      <c r="G139" s="54">
        <v>0.0157</v>
      </c>
      <c r="H139" s="55"/>
      <c r="I139" s="56"/>
    </row>
    <row r="140" spans="1:9" ht="12.95" customHeight="1">
      <c r="A140" s="556"/>
      <c r="B140" s="57" t="s">
        <v>222</v>
      </c>
      <c r="C140" s="46"/>
      <c r="D140" s="58"/>
      <c r="E140" s="46"/>
      <c r="F140" s="66">
        <f>11628.08-F24+F148</f>
        <v>1632.6497930999994</v>
      </c>
      <c r="G140" s="54">
        <f>2.33178050177599%+G148</f>
        <v>0.012717805017759898</v>
      </c>
      <c r="H140" s="55"/>
      <c r="I140" s="56"/>
    </row>
    <row r="141" spans="1:9" ht="12.95" customHeight="1" thickBot="1">
      <c r="A141" s="556"/>
      <c r="B141" s="67" t="s">
        <v>223</v>
      </c>
      <c r="C141" s="68"/>
      <c r="D141" s="68"/>
      <c r="E141" s="68"/>
      <c r="F141" s="69">
        <f>F140+F139+F133+F124+F112+F25</f>
        <v>122704.87</v>
      </c>
      <c r="G141" s="70">
        <f>G140+G139+G133+G124+G112+G25</f>
        <v>1</v>
      </c>
      <c r="H141" s="71"/>
      <c r="I141" s="72"/>
    </row>
    <row r="142" spans="1:9" ht="12.95" customHeight="1">
      <c r="A142" s="556"/>
      <c r="B142" s="40"/>
      <c r="C142" s="557"/>
      <c r="D142" s="557"/>
      <c r="E142" s="557"/>
      <c r="F142" s="557"/>
      <c r="G142" s="557"/>
      <c r="H142" s="557"/>
      <c r="I142" s="557"/>
    </row>
    <row r="143" spans="1:9" ht="12.95" customHeight="1" thickBot="1">
      <c r="A143" s="556"/>
      <c r="B143" s="283" t="s">
        <v>144</v>
      </c>
      <c r="C143" s="284"/>
      <c r="D143" s="284"/>
      <c r="E143" s="284"/>
      <c r="F143" s="285"/>
      <c r="G143" s="286"/>
      <c r="H143" s="287"/>
      <c r="I143" s="557"/>
    </row>
    <row r="144" spans="1:9" ht="12.95" customHeight="1">
      <c r="A144" s="556"/>
      <c r="B144" s="313" t="s">
        <v>9</v>
      </c>
      <c r="C144" s="314"/>
      <c r="D144" s="314" t="s">
        <v>657</v>
      </c>
      <c r="E144" s="315" t="s">
        <v>12</v>
      </c>
      <c r="F144" s="562" t="s">
        <v>738</v>
      </c>
      <c r="G144" s="315" t="s">
        <v>739</v>
      </c>
      <c r="H144" s="317" t="s">
        <v>740</v>
      </c>
      <c r="I144" s="557"/>
    </row>
    <row r="145" spans="1:9" ht="12.95" customHeight="1">
      <c r="A145" s="556"/>
      <c r="B145" s="280" t="s">
        <v>145</v>
      </c>
      <c r="C145" s="266"/>
      <c r="D145" s="271"/>
      <c r="E145" s="271"/>
      <c r="F145" s="563"/>
      <c r="G145" s="564"/>
      <c r="H145" s="288"/>
      <c r="I145" s="557"/>
    </row>
    <row r="146" spans="1:9" ht="12.95" customHeight="1">
      <c r="A146" s="556"/>
      <c r="B146" s="289" t="s">
        <v>760</v>
      </c>
      <c r="C146" s="266"/>
      <c r="D146" s="271" t="s">
        <v>661</v>
      </c>
      <c r="E146" s="290">
        <v>-94500</v>
      </c>
      <c r="F146" s="291">
        <v>-811.33</v>
      </c>
      <c r="G146" s="292">
        <v>-0.0066</v>
      </c>
      <c r="H146" s="288"/>
      <c r="I146" s="557"/>
    </row>
    <row r="147" spans="1:9" ht="12.95" customHeight="1">
      <c r="A147" s="556"/>
      <c r="B147" s="289" t="s">
        <v>743</v>
      </c>
      <c r="C147" s="266"/>
      <c r="D147" s="271" t="s">
        <v>661</v>
      </c>
      <c r="E147" s="290">
        <v>-28000</v>
      </c>
      <c r="F147" s="291">
        <v>-486.51</v>
      </c>
      <c r="G147" s="292">
        <v>-0.004</v>
      </c>
      <c r="H147" s="288"/>
      <c r="I147" s="557"/>
    </row>
    <row r="148" spans="1:9" ht="12.95" customHeight="1" thickBot="1">
      <c r="A148" s="556"/>
      <c r="B148" s="293" t="s">
        <v>129</v>
      </c>
      <c r="C148" s="294"/>
      <c r="D148" s="294"/>
      <c r="E148" s="294"/>
      <c r="F148" s="295">
        <f>SUM(F146:F147)</f>
        <v>-1297.8400000000001</v>
      </c>
      <c r="G148" s="296">
        <f>SUM(G146:G147)</f>
        <v>-0.0106</v>
      </c>
      <c r="H148" s="297"/>
      <c r="I148" s="557"/>
    </row>
    <row r="149" spans="1:9" ht="12.95" customHeight="1" thickBot="1">
      <c r="A149" s="556"/>
      <c r="B149" s="40"/>
      <c r="C149" s="557"/>
      <c r="D149" s="557"/>
      <c r="E149" s="557"/>
      <c r="F149" s="557"/>
      <c r="G149" s="557"/>
      <c r="H149" s="557"/>
      <c r="I149" s="557"/>
    </row>
    <row r="150" spans="1:9" ht="12.95" customHeight="1">
      <c r="A150" s="556"/>
      <c r="B150" s="298" t="s">
        <v>225</v>
      </c>
      <c r="C150" s="565"/>
      <c r="D150" s="565"/>
      <c r="E150" s="565"/>
      <c r="F150" s="565"/>
      <c r="G150" s="565"/>
      <c r="H150" s="566"/>
      <c r="I150" s="557"/>
    </row>
    <row r="151" spans="1:9" ht="12.95" customHeight="1" thickBot="1">
      <c r="A151" s="556"/>
      <c r="B151" s="657" t="s">
        <v>226</v>
      </c>
      <c r="C151" s="658"/>
      <c r="D151" s="658"/>
      <c r="E151" s="567"/>
      <c r="F151" s="567"/>
      <c r="G151" s="567"/>
      <c r="H151" s="568"/>
      <c r="I151" s="557"/>
    </row>
    <row r="152" spans="1:9" ht="12.95" customHeight="1" thickBot="1">
      <c r="A152" s="556"/>
      <c r="B152" s="156"/>
      <c r="C152" s="557"/>
      <c r="D152" s="557"/>
      <c r="E152" s="557"/>
      <c r="F152" s="557"/>
      <c r="G152" s="557"/>
      <c r="H152" s="557"/>
      <c r="I152" s="557"/>
    </row>
    <row r="153" spans="1:8" s="469" customFormat="1" ht="16.5" customHeight="1">
      <c r="A153" s="478"/>
      <c r="B153" s="73" t="s">
        <v>500</v>
      </c>
      <c r="C153" s="74"/>
      <c r="D153" s="75"/>
      <c r="E153" s="76"/>
      <c r="F153" s="77"/>
      <c r="G153" s="77"/>
      <c r="H153" s="78"/>
    </row>
    <row r="154" spans="1:8" s="469" customFormat="1" ht="16.5" customHeight="1" thickBot="1">
      <c r="A154" s="478"/>
      <c r="B154" s="79" t="s">
        <v>501</v>
      </c>
      <c r="C154" s="80"/>
      <c r="D154" s="81"/>
      <c r="E154" s="81"/>
      <c r="F154" s="80"/>
      <c r="G154" s="82"/>
      <c r="H154" s="83"/>
    </row>
    <row r="155" spans="1:8" s="469" customFormat="1" ht="34.15" customHeight="1">
      <c r="A155" s="478"/>
      <c r="B155" s="659" t="s">
        <v>502</v>
      </c>
      <c r="C155" s="660" t="s">
        <v>503</v>
      </c>
      <c r="D155" s="84" t="s">
        <v>504</v>
      </c>
      <c r="E155" s="84" t="s">
        <v>504</v>
      </c>
      <c r="F155" s="85" t="s">
        <v>505</v>
      </c>
      <c r="G155" s="82"/>
      <c r="H155" s="83"/>
    </row>
    <row r="156" spans="1:8" s="469" customFormat="1" ht="16.5" customHeight="1">
      <c r="A156" s="478"/>
      <c r="B156" s="639"/>
      <c r="C156" s="640"/>
      <c r="D156" s="86" t="s">
        <v>506</v>
      </c>
      <c r="E156" s="86" t="s">
        <v>507</v>
      </c>
      <c r="F156" s="87" t="s">
        <v>506</v>
      </c>
      <c r="G156" s="82"/>
      <c r="H156" s="83"/>
    </row>
    <row r="157" spans="1:8" s="469" customFormat="1" ht="16.5" customHeight="1" thickBot="1">
      <c r="A157" s="478"/>
      <c r="B157" s="88" t="s">
        <v>128</v>
      </c>
      <c r="C157" s="89" t="s">
        <v>128</v>
      </c>
      <c r="D157" s="89" t="s">
        <v>128</v>
      </c>
      <c r="E157" s="89" t="s">
        <v>128</v>
      </c>
      <c r="F157" s="90" t="s">
        <v>128</v>
      </c>
      <c r="G157" s="82"/>
      <c r="H157" s="83"/>
    </row>
    <row r="158" spans="1:8" s="469" customFormat="1" ht="16.5" customHeight="1">
      <c r="A158" s="478"/>
      <c r="B158" s="91" t="s">
        <v>508</v>
      </c>
      <c r="C158" s="92"/>
      <c r="D158" s="92"/>
      <c r="E158" s="92"/>
      <c r="F158" s="92"/>
      <c r="G158" s="82"/>
      <c r="H158" s="83"/>
    </row>
    <row r="159" spans="1:8" s="469" customFormat="1" ht="16.5" customHeight="1">
      <c r="A159" s="478"/>
      <c r="B159" s="93"/>
      <c r="C159" s="80"/>
      <c r="D159" s="80"/>
      <c r="E159" s="80"/>
      <c r="F159" s="80"/>
      <c r="G159" s="82"/>
      <c r="H159" s="83"/>
    </row>
    <row r="160" spans="1:8" s="469" customFormat="1" ht="16.5" customHeight="1" thickBot="1">
      <c r="A160" s="478"/>
      <c r="B160" s="93" t="s">
        <v>509</v>
      </c>
      <c r="C160" s="80"/>
      <c r="D160" s="80"/>
      <c r="E160" s="80"/>
      <c r="F160" s="80"/>
      <c r="G160" s="82"/>
      <c r="H160" s="83"/>
    </row>
    <row r="161" spans="1:8" s="469" customFormat="1" ht="16.5" customHeight="1">
      <c r="A161" s="478"/>
      <c r="B161" s="94" t="s">
        <v>510</v>
      </c>
      <c r="C161" s="36" t="s">
        <v>676</v>
      </c>
      <c r="D161" s="36" t="s">
        <v>511</v>
      </c>
      <c r="E161" s="80"/>
      <c r="F161" s="80"/>
      <c r="G161" s="82"/>
      <c r="H161" s="83"/>
    </row>
    <row r="162" spans="1:8" s="469" customFormat="1" ht="16.5" customHeight="1">
      <c r="A162" s="478"/>
      <c r="B162" s="95" t="s">
        <v>512</v>
      </c>
      <c r="C162" s="96"/>
      <c r="D162" s="97"/>
      <c r="E162" s="80"/>
      <c r="F162" s="80"/>
      <c r="G162" s="82"/>
      <c r="H162" s="83"/>
    </row>
    <row r="163" spans="1:8" s="469" customFormat="1" ht="16.5" customHeight="1">
      <c r="A163" s="478"/>
      <c r="B163" s="95" t="s">
        <v>644</v>
      </c>
      <c r="C163" s="97">
        <v>11.3344</v>
      </c>
      <c r="D163" s="97">
        <v>11.2579</v>
      </c>
      <c r="E163" s="80"/>
      <c r="F163" s="80"/>
      <c r="G163" s="82"/>
      <c r="H163" s="83"/>
    </row>
    <row r="164" spans="1:8" s="469" customFormat="1" ht="16.5" customHeight="1">
      <c r="A164" s="478"/>
      <c r="B164" s="95" t="s">
        <v>860</v>
      </c>
      <c r="C164" s="97">
        <v>10.0748</v>
      </c>
      <c r="D164" s="97">
        <v>10.0067</v>
      </c>
      <c r="E164" s="80"/>
      <c r="F164" s="80"/>
      <c r="G164" s="98"/>
      <c r="H164" s="83"/>
    </row>
    <row r="165" spans="1:8" s="469" customFormat="1" ht="16.5" customHeight="1">
      <c r="A165" s="478"/>
      <c r="B165" s="95" t="s">
        <v>517</v>
      </c>
      <c r="C165" s="97"/>
      <c r="D165" s="97"/>
      <c r="E165" s="80"/>
      <c r="F165" s="80"/>
      <c r="G165" s="82"/>
      <c r="H165" s="83"/>
    </row>
    <row r="166" spans="1:8" s="469" customFormat="1" ht="16.5" customHeight="1">
      <c r="A166" s="478"/>
      <c r="B166" s="95" t="s">
        <v>645</v>
      </c>
      <c r="C166" s="97">
        <v>11.2771</v>
      </c>
      <c r="D166" s="97">
        <v>11.1984</v>
      </c>
      <c r="E166" s="80"/>
      <c r="F166" s="80"/>
      <c r="G166" s="98"/>
      <c r="H166" s="83"/>
    </row>
    <row r="167" spans="1:8" s="469" customFormat="1" ht="16.5" customHeight="1" thickBot="1">
      <c r="A167" s="478"/>
      <c r="B167" s="99" t="s">
        <v>861</v>
      </c>
      <c r="C167" s="100">
        <v>10.1757</v>
      </c>
      <c r="D167" s="97">
        <v>10.1046</v>
      </c>
      <c r="E167" s="80"/>
      <c r="F167" s="80"/>
      <c r="G167" s="98"/>
      <c r="H167" s="83"/>
    </row>
    <row r="168" spans="1:8" s="469" customFormat="1" ht="27.75" customHeight="1">
      <c r="A168" s="478"/>
      <c r="B168" s="661" t="s">
        <v>540</v>
      </c>
      <c r="C168" s="662"/>
      <c r="D168" s="662"/>
      <c r="E168" s="662"/>
      <c r="F168" s="662"/>
      <c r="G168" s="662"/>
      <c r="H168" s="663"/>
    </row>
    <row r="169" spans="1:8" s="469" customFormat="1" ht="16.5" customHeight="1">
      <c r="A169" s="478"/>
      <c r="B169" s="79"/>
      <c r="C169" s="80"/>
      <c r="D169" s="80"/>
      <c r="E169" s="80"/>
      <c r="F169" s="80"/>
      <c r="G169" s="82"/>
      <c r="H169" s="83"/>
    </row>
    <row r="170" spans="1:8" s="469" customFormat="1" ht="16.5" customHeight="1">
      <c r="A170" s="478"/>
      <c r="B170" s="93" t="s">
        <v>646</v>
      </c>
      <c r="C170" s="101"/>
      <c r="D170" s="101"/>
      <c r="E170" s="101"/>
      <c r="F170" s="80"/>
      <c r="G170" s="82"/>
      <c r="H170" s="83"/>
    </row>
    <row r="171" spans="2:8" ht="24" hidden="1">
      <c r="B171" s="102" t="s">
        <v>523</v>
      </c>
      <c r="C171" s="103" t="s">
        <v>536</v>
      </c>
      <c r="D171" s="103" t="s">
        <v>525</v>
      </c>
      <c r="E171" s="103" t="s">
        <v>530</v>
      </c>
      <c r="F171" s="104"/>
      <c r="G171" s="82"/>
      <c r="H171" s="105"/>
    </row>
    <row r="172" spans="2:8" ht="24" hidden="1">
      <c r="B172" s="106">
        <v>44984</v>
      </c>
      <c r="C172" s="107" t="s">
        <v>537</v>
      </c>
      <c r="D172" s="108">
        <v>0</v>
      </c>
      <c r="E172" s="108">
        <v>0</v>
      </c>
      <c r="F172" s="104"/>
      <c r="G172" s="82"/>
      <c r="H172" s="105"/>
    </row>
    <row r="173" spans="2:8" ht="24" hidden="1">
      <c r="B173" s="106">
        <v>44984</v>
      </c>
      <c r="C173" s="107" t="s">
        <v>539</v>
      </c>
      <c r="D173" s="108">
        <v>0</v>
      </c>
      <c r="E173" s="108">
        <v>0</v>
      </c>
      <c r="F173" s="104"/>
      <c r="G173" s="82"/>
      <c r="H173" s="105"/>
    </row>
    <row r="174" spans="1:8" s="469" customFormat="1" ht="16.5" customHeight="1">
      <c r="A174" s="478"/>
      <c r="B174" s="93"/>
      <c r="C174" s="101"/>
      <c r="D174" s="101"/>
      <c r="E174" s="101"/>
      <c r="F174" s="80"/>
      <c r="G174" s="82"/>
      <c r="H174" s="83"/>
    </row>
    <row r="175" spans="1:8" s="469" customFormat="1" ht="16.5" customHeight="1">
      <c r="A175" s="478"/>
      <c r="B175" s="93" t="s">
        <v>543</v>
      </c>
      <c r="C175" s="101"/>
      <c r="D175" s="101"/>
      <c r="E175" s="101"/>
      <c r="F175" s="80"/>
      <c r="G175" s="82"/>
      <c r="H175" s="83"/>
    </row>
    <row r="176" spans="1:8" s="469" customFormat="1" ht="16.5" customHeight="1">
      <c r="A176" s="478"/>
      <c r="B176" s="93"/>
      <c r="C176" s="101"/>
      <c r="D176" s="101"/>
      <c r="E176" s="101"/>
      <c r="F176" s="80"/>
      <c r="G176" s="82"/>
      <c r="H176" s="83"/>
    </row>
    <row r="177" spans="1:8" s="469" customFormat="1" ht="16.5" customHeight="1">
      <c r="A177" s="478"/>
      <c r="B177" s="93" t="s">
        <v>647</v>
      </c>
      <c r="C177" s="101"/>
      <c r="D177" s="101"/>
      <c r="E177" s="101"/>
      <c r="F177" s="80"/>
      <c r="G177" s="82"/>
      <c r="H177" s="83"/>
    </row>
    <row r="178" spans="1:8" s="469" customFormat="1" ht="16.5" customHeight="1">
      <c r="A178" s="478"/>
      <c r="B178" s="109" t="s">
        <v>545</v>
      </c>
      <c r="C178" s="101"/>
      <c r="D178" s="101"/>
      <c r="E178" s="101"/>
      <c r="F178" s="80"/>
      <c r="G178" s="82"/>
      <c r="H178" s="83"/>
    </row>
    <row r="179" spans="1:8" s="469" customFormat="1" ht="16.5" customHeight="1">
      <c r="A179" s="478"/>
      <c r="B179" s="109"/>
      <c r="C179" s="101"/>
      <c r="D179" s="101"/>
      <c r="E179" s="101"/>
      <c r="F179" s="80"/>
      <c r="G179" s="82"/>
      <c r="H179" s="83"/>
    </row>
    <row r="180" spans="1:8" s="469" customFormat="1" ht="16.5" customHeight="1">
      <c r="A180" s="478"/>
      <c r="B180" s="93" t="s">
        <v>546</v>
      </c>
      <c r="C180" s="101"/>
      <c r="D180" s="101"/>
      <c r="E180" s="101"/>
      <c r="F180" s="80"/>
      <c r="G180" s="82"/>
      <c r="H180" s="83"/>
    </row>
    <row r="181" spans="1:8" s="469" customFormat="1" ht="16.5" customHeight="1">
      <c r="A181" s="478"/>
      <c r="B181" s="93"/>
      <c r="C181" s="101"/>
      <c r="D181" s="101"/>
      <c r="E181" s="101"/>
      <c r="F181" s="80"/>
      <c r="G181" s="82"/>
      <c r="H181" s="83"/>
    </row>
    <row r="182" spans="1:8" s="469" customFormat="1" ht="16.5" customHeight="1">
      <c r="A182" s="478"/>
      <c r="B182" s="93" t="s">
        <v>547</v>
      </c>
      <c r="C182" s="101"/>
      <c r="D182" s="101"/>
      <c r="E182" s="101"/>
      <c r="F182" s="80"/>
      <c r="G182" s="82"/>
      <c r="H182" s="83"/>
    </row>
    <row r="183" spans="1:8" s="469" customFormat="1" ht="16.5" customHeight="1">
      <c r="A183" s="478"/>
      <c r="B183" s="110"/>
      <c r="C183" s="101"/>
      <c r="D183" s="101"/>
      <c r="E183" s="101"/>
      <c r="F183" s="80"/>
      <c r="G183" s="82"/>
      <c r="H183" s="83"/>
    </row>
    <row r="184" spans="1:8" s="469" customFormat="1" ht="16.5" customHeight="1">
      <c r="A184" s="478"/>
      <c r="B184" s="93" t="s">
        <v>648</v>
      </c>
      <c r="C184" s="101"/>
      <c r="D184" s="101"/>
      <c r="E184" s="101"/>
      <c r="F184" s="80"/>
      <c r="G184" s="82"/>
      <c r="H184" s="83"/>
    </row>
    <row r="185" spans="1:8" s="469" customFormat="1" ht="16.5" customHeight="1">
      <c r="A185" s="478"/>
      <c r="B185" s="93"/>
      <c r="C185" s="101"/>
      <c r="D185" s="101"/>
      <c r="E185" s="101"/>
      <c r="F185" s="80"/>
      <c r="G185" s="82"/>
      <c r="H185" s="83"/>
    </row>
    <row r="186" spans="1:8" s="469" customFormat="1" ht="16.5" customHeight="1">
      <c r="A186" s="478"/>
      <c r="B186" s="93" t="s">
        <v>549</v>
      </c>
      <c r="C186" s="101"/>
      <c r="D186" s="101"/>
      <c r="E186" s="101"/>
      <c r="F186" s="80"/>
      <c r="G186" s="82"/>
      <c r="H186" s="83"/>
    </row>
    <row r="187" spans="1:8" s="469" customFormat="1" ht="16.5" customHeight="1">
      <c r="A187" s="478"/>
      <c r="B187" s="93"/>
      <c r="C187" s="101"/>
      <c r="D187" s="101"/>
      <c r="E187" s="101"/>
      <c r="F187" s="80"/>
      <c r="G187" s="82"/>
      <c r="H187" s="83"/>
    </row>
    <row r="188" spans="1:8" s="469" customFormat="1" ht="16.5" customHeight="1" thickBot="1">
      <c r="A188" s="478"/>
      <c r="B188" s="93" t="s">
        <v>550</v>
      </c>
      <c r="C188" s="101"/>
      <c r="D188" s="101"/>
      <c r="E188" s="101"/>
      <c r="F188" s="80"/>
      <c r="G188" s="82"/>
      <c r="H188" s="83"/>
    </row>
    <row r="189" spans="1:8" s="469" customFormat="1" ht="16.5" customHeight="1">
      <c r="A189" s="478"/>
      <c r="B189" s="111" t="s">
        <v>551</v>
      </c>
      <c r="C189" s="112"/>
      <c r="D189" s="112"/>
      <c r="E189" s="112"/>
      <c r="F189" s="113">
        <v>0</v>
      </c>
      <c r="G189" s="82"/>
      <c r="H189" s="83"/>
    </row>
    <row r="190" spans="1:8" s="469" customFormat="1" ht="16.5" customHeight="1">
      <c r="A190" s="478"/>
      <c r="B190" s="114" t="s">
        <v>552</v>
      </c>
      <c r="C190" s="115"/>
      <c r="D190" s="115"/>
      <c r="E190" s="115"/>
      <c r="F190" s="116">
        <f>65.41-F193</f>
        <v>56.98</v>
      </c>
      <c r="G190" s="117"/>
      <c r="H190" s="83"/>
    </row>
    <row r="191" spans="1:8" s="469" customFormat="1" ht="16.5" customHeight="1">
      <c r="A191" s="478"/>
      <c r="B191" s="114" t="s">
        <v>553</v>
      </c>
      <c r="C191" s="115"/>
      <c r="D191" s="115"/>
      <c r="E191" s="115"/>
      <c r="F191" s="118">
        <f>G124*100</f>
        <v>11.59</v>
      </c>
      <c r="G191" s="119"/>
      <c r="H191" s="83"/>
    </row>
    <row r="192" spans="1:8" s="469" customFormat="1" ht="16.5" customHeight="1">
      <c r="A192" s="478"/>
      <c r="B192" s="114" t="s">
        <v>649</v>
      </c>
      <c r="C192" s="115"/>
      <c r="D192" s="115"/>
      <c r="E192" s="115"/>
      <c r="F192" s="118">
        <v>18.658219498224</v>
      </c>
      <c r="G192" s="119"/>
      <c r="H192" s="83"/>
    </row>
    <row r="193" spans="1:8" s="469" customFormat="1" ht="16.5" customHeight="1">
      <c r="A193" s="478"/>
      <c r="B193" s="114" t="s">
        <v>650</v>
      </c>
      <c r="C193" s="115"/>
      <c r="D193" s="115"/>
      <c r="E193" s="115"/>
      <c r="F193" s="118">
        <f>(G33+G34+G35+G36+G101)*100</f>
        <v>8.43</v>
      </c>
      <c r="G193" s="120"/>
      <c r="H193" s="83"/>
    </row>
    <row r="194" spans="1:8" s="469" customFormat="1" ht="16.5" customHeight="1" thickBot="1">
      <c r="A194" s="478"/>
      <c r="B194" s="121" t="s">
        <v>554</v>
      </c>
      <c r="C194" s="122"/>
      <c r="D194" s="122"/>
      <c r="E194" s="122"/>
      <c r="F194" s="123">
        <v>4.34</v>
      </c>
      <c r="G194" s="120"/>
      <c r="H194" s="83"/>
    </row>
    <row r="195" spans="1:8" s="469" customFormat="1" ht="16.5" customHeight="1">
      <c r="A195" s="478"/>
      <c r="B195" s="93"/>
      <c r="C195" s="101"/>
      <c r="D195" s="101"/>
      <c r="E195" s="101"/>
      <c r="F195" s="124"/>
      <c r="G195" s="82"/>
      <c r="H195" s="83"/>
    </row>
    <row r="196" spans="1:8" s="469" customFormat="1" ht="16.5" customHeight="1">
      <c r="A196" s="478"/>
      <c r="B196" s="93"/>
      <c r="C196" s="101"/>
      <c r="D196" s="101"/>
      <c r="E196" s="101"/>
      <c r="F196" s="80"/>
      <c r="G196" s="82"/>
      <c r="H196" s="83"/>
    </row>
    <row r="197" spans="1:8" s="469" customFormat="1" ht="16.5" customHeight="1">
      <c r="A197" s="478"/>
      <c r="B197" s="93" t="s">
        <v>555</v>
      </c>
      <c r="C197" s="101"/>
      <c r="D197" s="101"/>
      <c r="E197" s="101"/>
      <c r="F197" s="80"/>
      <c r="G197" s="82"/>
      <c r="H197" s="83"/>
    </row>
    <row r="198" spans="1:8" s="469" customFormat="1" ht="16.5" customHeight="1">
      <c r="A198" s="478"/>
      <c r="B198" s="115" t="s">
        <v>556</v>
      </c>
      <c r="C198" s="125"/>
      <c r="D198" s="125"/>
      <c r="E198" s="125"/>
      <c r="F198" s="116">
        <v>56.98</v>
      </c>
      <c r="G198" s="117"/>
      <c r="H198" s="83"/>
    </row>
    <row r="199" spans="1:8" s="469" customFormat="1" ht="16.5" customHeight="1">
      <c r="A199" s="478"/>
      <c r="B199" s="115" t="s">
        <v>651</v>
      </c>
      <c r="C199" s="125"/>
      <c r="D199" s="125"/>
      <c r="E199" s="125"/>
      <c r="F199" s="116">
        <v>8.43</v>
      </c>
      <c r="G199" s="117"/>
      <c r="H199" s="83"/>
    </row>
    <row r="200" spans="1:8" s="469" customFormat="1" ht="16.5" customHeight="1">
      <c r="A200" s="478"/>
      <c r="B200" s="115" t="s">
        <v>652</v>
      </c>
      <c r="C200" s="125"/>
      <c r="D200" s="125"/>
      <c r="E200" s="125"/>
      <c r="F200" s="116">
        <v>18.658219498224</v>
      </c>
      <c r="G200" s="119"/>
      <c r="H200" s="83"/>
    </row>
    <row r="201" spans="1:8" s="469" customFormat="1" ht="16.5" customHeight="1">
      <c r="A201" s="478"/>
      <c r="B201" s="115" t="s">
        <v>557</v>
      </c>
      <c r="C201" s="125"/>
      <c r="D201" s="125"/>
      <c r="E201" s="125"/>
      <c r="F201" s="116">
        <v>11.59</v>
      </c>
      <c r="G201" s="119"/>
      <c r="H201" s="83"/>
    </row>
    <row r="202" spans="1:8" s="469" customFormat="1" ht="16.5" customHeight="1">
      <c r="A202" s="478"/>
      <c r="B202" s="115" t="s">
        <v>554</v>
      </c>
      <c r="C202" s="125"/>
      <c r="D202" s="125"/>
      <c r="E202" s="125"/>
      <c r="F202" s="116">
        <v>4.34</v>
      </c>
      <c r="G202" s="117"/>
      <c r="H202" s="83"/>
    </row>
    <row r="203" spans="1:8" s="469" customFormat="1" ht="16.5" customHeight="1">
      <c r="A203" s="478"/>
      <c r="B203" s="93"/>
      <c r="C203" s="126"/>
      <c r="D203" s="126"/>
      <c r="E203" s="126"/>
      <c r="F203" s="127"/>
      <c r="G203" s="82"/>
      <c r="H203" s="83"/>
    </row>
    <row r="204" spans="1:8" s="469" customFormat="1" ht="16.5" customHeight="1">
      <c r="A204" s="478"/>
      <c r="B204" s="93" t="s">
        <v>558</v>
      </c>
      <c r="C204" s="126"/>
      <c r="D204" s="126"/>
      <c r="E204" s="126"/>
      <c r="F204" s="120"/>
      <c r="G204" s="82"/>
      <c r="H204" s="83"/>
    </row>
    <row r="205" spans="1:8" s="469" customFormat="1" ht="16.5" customHeight="1" thickBot="1">
      <c r="A205" s="478"/>
      <c r="B205" s="128"/>
      <c r="C205" s="129"/>
      <c r="D205" s="129"/>
      <c r="E205" s="130"/>
      <c r="F205" s="131"/>
      <c r="G205" s="130"/>
      <c r="H205" s="132"/>
    </row>
    <row r="206" spans="1:8" s="469" customFormat="1" ht="16.5" customHeight="1">
      <c r="A206" s="478"/>
      <c r="B206" s="133" t="s">
        <v>653</v>
      </c>
      <c r="C206" s="134"/>
      <c r="D206" s="134"/>
      <c r="E206" s="134"/>
      <c r="F206" s="135"/>
      <c r="G206" s="136"/>
      <c r="H206" s="78"/>
    </row>
    <row r="207" spans="1:8" s="469" customFormat="1" ht="16.5" customHeight="1">
      <c r="A207" s="478"/>
      <c r="B207" s="93"/>
      <c r="C207" s="126"/>
      <c r="D207" s="126"/>
      <c r="E207" s="126"/>
      <c r="F207" s="120"/>
      <c r="G207" s="82"/>
      <c r="H207" s="83"/>
    </row>
    <row r="208" spans="1:8" s="469" customFormat="1" ht="16.5" customHeight="1">
      <c r="A208" s="478"/>
      <c r="B208" s="137" t="s">
        <v>654</v>
      </c>
      <c r="C208" s="138"/>
      <c r="D208" s="138"/>
      <c r="E208" s="138"/>
      <c r="F208" s="139"/>
      <c r="G208" s="82"/>
      <c r="H208" s="83"/>
    </row>
    <row r="209" spans="1:8" s="469" customFormat="1" ht="16.5" customHeight="1">
      <c r="A209" s="478"/>
      <c r="B209" s="569" t="s">
        <v>655</v>
      </c>
      <c r="C209" s="570" t="s">
        <v>656</v>
      </c>
      <c r="D209" s="570" t="s">
        <v>657</v>
      </c>
      <c r="E209" s="570" t="s">
        <v>658</v>
      </c>
      <c r="F209" s="570" t="s">
        <v>659</v>
      </c>
      <c r="G209" s="570" t="s">
        <v>660</v>
      </c>
      <c r="H209" s="83"/>
    </row>
    <row r="210" spans="1:8" s="469" customFormat="1" ht="16.5" customHeight="1">
      <c r="A210" s="478"/>
      <c r="B210" s="140" t="s">
        <v>31</v>
      </c>
      <c r="C210" s="571">
        <v>45014</v>
      </c>
      <c r="D210" s="141" t="s">
        <v>661</v>
      </c>
      <c r="E210" s="116">
        <v>855.033682962963</v>
      </c>
      <c r="F210" s="116">
        <v>858.55</v>
      </c>
      <c r="G210" s="651">
        <v>229.36</v>
      </c>
      <c r="H210" s="83"/>
    </row>
    <row r="211" spans="1:8" s="469" customFormat="1" ht="16.5" customHeight="1">
      <c r="A211" s="478"/>
      <c r="B211" s="140" t="s">
        <v>99</v>
      </c>
      <c r="C211" s="571">
        <v>45014</v>
      </c>
      <c r="D211" s="141" t="s">
        <v>661</v>
      </c>
      <c r="E211" s="116">
        <v>1737.7563985714285</v>
      </c>
      <c r="F211" s="116">
        <v>1737.55</v>
      </c>
      <c r="G211" s="652"/>
      <c r="H211" s="83"/>
    </row>
    <row r="212" spans="1:8" s="469" customFormat="1" ht="16.5" customHeight="1">
      <c r="A212" s="478"/>
      <c r="B212" s="140" t="s">
        <v>662</v>
      </c>
      <c r="C212" s="36"/>
      <c r="D212" s="36"/>
      <c r="E212" s="142"/>
      <c r="F212" s="142"/>
      <c r="G212" s="143"/>
      <c r="H212" s="83"/>
    </row>
    <row r="213" spans="1:8" s="469" customFormat="1" ht="16.5" customHeight="1">
      <c r="A213" s="478"/>
      <c r="B213" s="144" t="s">
        <v>663</v>
      </c>
      <c r="C213" s="145"/>
      <c r="D213" s="145"/>
      <c r="E213" s="80"/>
      <c r="F213" s="80"/>
      <c r="G213" s="80"/>
      <c r="H213" s="83"/>
    </row>
    <row r="214" spans="1:8" s="469" customFormat="1" ht="16.5" customHeight="1">
      <c r="A214" s="478"/>
      <c r="B214" s="79"/>
      <c r="C214" s="80"/>
      <c r="D214" s="80"/>
      <c r="E214" s="80"/>
      <c r="F214" s="146"/>
      <c r="G214" s="146"/>
      <c r="H214" s="83"/>
    </row>
    <row r="215" spans="1:8" s="469" customFormat="1" ht="16.5" customHeight="1">
      <c r="A215" s="478"/>
      <c r="B215" s="144" t="s">
        <v>664</v>
      </c>
      <c r="C215" s="145"/>
      <c r="D215" s="145"/>
      <c r="E215" s="80"/>
      <c r="F215" s="147"/>
      <c r="G215" s="80"/>
      <c r="H215" s="83"/>
    </row>
    <row r="216" spans="1:8" s="469" customFormat="1" ht="16.5" customHeight="1">
      <c r="A216" s="478"/>
      <c r="B216" s="148"/>
      <c r="C216" s="149"/>
      <c r="D216" s="149"/>
      <c r="E216" s="80"/>
      <c r="F216" s="80"/>
      <c r="G216" s="80"/>
      <c r="H216" s="83"/>
    </row>
    <row r="217" spans="1:8" s="469" customFormat="1" ht="16.5" customHeight="1">
      <c r="A217" s="478"/>
      <c r="B217" s="144" t="s">
        <v>665</v>
      </c>
      <c r="C217" s="145"/>
      <c r="D217" s="145"/>
      <c r="E217" s="80"/>
      <c r="F217" s="147"/>
      <c r="G217" s="80"/>
      <c r="H217" s="83"/>
    </row>
    <row r="218" spans="1:8" s="469" customFormat="1" ht="16.5" customHeight="1" hidden="1">
      <c r="A218" s="478"/>
      <c r="B218" s="150" t="s">
        <v>655</v>
      </c>
      <c r="C218" s="150" t="s">
        <v>666</v>
      </c>
      <c r="D218" s="150" t="s">
        <v>667</v>
      </c>
      <c r="E218" s="151" t="s">
        <v>668</v>
      </c>
      <c r="F218" s="151" t="s">
        <v>669</v>
      </c>
      <c r="G218" s="80"/>
      <c r="H218" s="83"/>
    </row>
    <row r="219" spans="1:8" s="469" customFormat="1" ht="16.5" customHeight="1" hidden="1">
      <c r="A219" s="478"/>
      <c r="B219" s="140"/>
      <c r="C219" s="571"/>
      <c r="D219" s="141"/>
      <c r="E219" s="116"/>
      <c r="F219" s="116"/>
      <c r="G219" s="651"/>
      <c r="H219" s="83"/>
    </row>
    <row r="220" spans="1:8" s="469" customFormat="1" ht="16.5" customHeight="1" hidden="1">
      <c r="A220" s="478"/>
      <c r="B220" s="140"/>
      <c r="C220" s="571"/>
      <c r="D220" s="141"/>
      <c r="E220" s="116"/>
      <c r="F220" s="116"/>
      <c r="G220" s="652"/>
      <c r="H220" s="83"/>
    </row>
    <row r="221" spans="1:8" s="469" customFormat="1" ht="16.5" customHeight="1" hidden="1">
      <c r="A221" s="478"/>
      <c r="B221" s="140"/>
      <c r="C221" s="571"/>
      <c r="D221" s="141"/>
      <c r="E221" s="116"/>
      <c r="F221" s="116"/>
      <c r="G221" s="158"/>
      <c r="H221" s="83"/>
    </row>
    <row r="222" spans="1:8" s="469" customFormat="1" ht="16.5" customHeight="1" hidden="1">
      <c r="A222" s="478"/>
      <c r="B222" s="654" t="s">
        <v>670</v>
      </c>
      <c r="C222" s="655"/>
      <c r="D222" s="655"/>
      <c r="E222" s="655"/>
      <c r="F222" s="656"/>
      <c r="G222" s="80"/>
      <c r="H222" s="83"/>
    </row>
    <row r="223" spans="1:8" s="469" customFormat="1" ht="16.5" customHeight="1" hidden="1">
      <c r="A223" s="478"/>
      <c r="B223" s="144"/>
      <c r="C223" s="145"/>
      <c r="D223" s="145"/>
      <c r="E223" s="80"/>
      <c r="F223" s="147"/>
      <c r="G223" s="80"/>
      <c r="H223" s="83"/>
    </row>
    <row r="224" spans="1:8" s="469" customFormat="1" ht="16.5" customHeight="1">
      <c r="A224" s="478"/>
      <c r="B224" s="144" t="s">
        <v>852</v>
      </c>
      <c r="C224" s="145"/>
      <c r="D224" s="145"/>
      <c r="E224" s="80"/>
      <c r="F224" s="80"/>
      <c r="G224" s="80"/>
      <c r="H224" s="83"/>
    </row>
    <row r="225" spans="1:8" s="469" customFormat="1" ht="16.5" customHeight="1">
      <c r="A225" s="478"/>
      <c r="B225" s="152" t="s">
        <v>671</v>
      </c>
      <c r="C225" s="152"/>
      <c r="D225" s="152"/>
      <c r="E225" s="36">
        <v>155</v>
      </c>
      <c r="F225" s="80"/>
      <c r="G225" s="80"/>
      <c r="H225" s="83"/>
    </row>
    <row r="226" spans="1:8" s="469" customFormat="1" ht="16.5" customHeight="1">
      <c r="A226" s="478"/>
      <c r="B226" s="152" t="s">
        <v>672</v>
      </c>
      <c r="C226" s="152"/>
      <c r="D226" s="152"/>
      <c r="E226" s="153">
        <v>115609500</v>
      </c>
      <c r="F226" s="80"/>
      <c r="G226" s="80"/>
      <c r="H226" s="83"/>
    </row>
    <row r="227" spans="1:8" s="469" customFormat="1" ht="16.5" customHeight="1">
      <c r="A227" s="478"/>
      <c r="B227" s="152" t="s">
        <v>673</v>
      </c>
      <c r="C227" s="152"/>
      <c r="D227" s="152"/>
      <c r="E227" s="153">
        <v>608614.65</v>
      </c>
      <c r="F227" s="80"/>
      <c r="G227" s="80"/>
      <c r="H227" s="83"/>
    </row>
    <row r="228" spans="1:8" s="469" customFormat="1" ht="16.5" customHeight="1">
      <c r="A228" s="478"/>
      <c r="B228" s="79"/>
      <c r="C228" s="80"/>
      <c r="D228" s="80"/>
      <c r="E228" s="80"/>
      <c r="F228" s="80"/>
      <c r="G228" s="80"/>
      <c r="H228" s="83"/>
    </row>
    <row r="229" spans="1:8" s="469" customFormat="1" ht="16.5" customHeight="1" thickBot="1">
      <c r="A229" s="478"/>
      <c r="B229" s="154" t="s">
        <v>674</v>
      </c>
      <c r="C229" s="155"/>
      <c r="D229" s="155"/>
      <c r="E229" s="155"/>
      <c r="F229" s="155"/>
      <c r="G229" s="155"/>
      <c r="H229" s="132"/>
    </row>
    <row r="230" s="469" customFormat="1" ht="16.5" customHeight="1">
      <c r="A230" s="478"/>
    </row>
    <row r="231" spans="2:10" ht="15">
      <c r="B231" s="606" t="s">
        <v>836</v>
      </c>
      <c r="C231" s="606"/>
      <c r="D231" s="606"/>
      <c r="E231" s="606"/>
      <c r="F231" s="606"/>
      <c r="G231" s="606"/>
      <c r="H231" s="606"/>
      <c r="I231" s="606"/>
      <c r="J231" s="441"/>
    </row>
    <row r="232" spans="2:10" ht="15">
      <c r="B232" s="610" t="s">
        <v>767</v>
      </c>
      <c r="C232" s="611" t="s">
        <v>768</v>
      </c>
      <c r="D232" s="611"/>
      <c r="E232" s="428" t="s">
        <v>769</v>
      </c>
      <c r="F232" s="428" t="s">
        <v>770</v>
      </c>
      <c r="G232" s="611" t="s">
        <v>771</v>
      </c>
      <c r="H232" s="611"/>
      <c r="I232" s="611"/>
      <c r="J232" s="611"/>
    </row>
    <row r="233" spans="2:10" ht="76.5">
      <c r="B233" s="610"/>
      <c r="C233" s="428" t="s">
        <v>517</v>
      </c>
      <c r="D233" s="428" t="s">
        <v>512</v>
      </c>
      <c r="E233" s="428" t="s">
        <v>837</v>
      </c>
      <c r="F233" s="428" t="s">
        <v>838</v>
      </c>
      <c r="G233" s="428" t="s">
        <v>517</v>
      </c>
      <c r="H233" s="428" t="s">
        <v>512</v>
      </c>
      <c r="I233" s="428" t="s">
        <v>837</v>
      </c>
      <c r="J233" s="428" t="s">
        <v>838</v>
      </c>
    </row>
    <row r="234" spans="2:10" ht="15">
      <c r="B234" s="431" t="s">
        <v>839</v>
      </c>
      <c r="C234" s="535">
        <v>0.06635907716397971</v>
      </c>
      <c r="D234" s="535">
        <v>0.06957161684906876</v>
      </c>
      <c r="E234" s="535">
        <v>0.03912854404130428</v>
      </c>
      <c r="F234" s="535">
        <v>0.0036881413356473214</v>
      </c>
      <c r="G234" s="572">
        <v>11198.4</v>
      </c>
      <c r="H234" s="572">
        <v>11257.899999999998</v>
      </c>
      <c r="I234" s="572">
        <v>10699.545379701534</v>
      </c>
      <c r="J234" s="572">
        <v>10065.06314246021</v>
      </c>
    </row>
    <row r="235" spans="2:10" ht="15">
      <c r="B235" s="431" t="s">
        <v>775</v>
      </c>
      <c r="C235" s="535">
        <v>0.05343166767007812</v>
      </c>
      <c r="D235" s="535">
        <v>0.05658376349131866</v>
      </c>
      <c r="E235" s="535">
        <v>0.03083855787381995</v>
      </c>
      <c r="F235" s="535">
        <v>0.020009752237264422</v>
      </c>
      <c r="G235" s="572">
        <v>10534.31667670078</v>
      </c>
      <c r="H235" s="572">
        <v>10565.837634913187</v>
      </c>
      <c r="I235" s="572">
        <v>10308.3855787382</v>
      </c>
      <c r="J235" s="572">
        <v>10200.097522372644</v>
      </c>
    </row>
    <row r="236" spans="2:10" ht="15">
      <c r="B236" s="573"/>
      <c r="C236" s="38"/>
      <c r="D236" s="574"/>
      <c r="E236" s="38"/>
      <c r="F236" s="38"/>
      <c r="G236" s="38"/>
      <c r="H236" s="38"/>
      <c r="I236" s="38"/>
      <c r="J236" s="38"/>
    </row>
    <row r="237" spans="2:10" ht="15"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2:10" ht="15">
      <c r="B238" s="606" t="s">
        <v>840</v>
      </c>
      <c r="C238" s="606"/>
      <c r="D238" s="606"/>
      <c r="E238" s="606"/>
      <c r="F238" s="606"/>
      <c r="G238" s="38"/>
      <c r="H238" s="38"/>
      <c r="I238" s="38"/>
      <c r="J238" s="38"/>
    </row>
    <row r="239" spans="2:10" ht="63.75">
      <c r="B239" s="435" t="s">
        <v>801</v>
      </c>
      <c r="C239" s="436" t="s">
        <v>839</v>
      </c>
      <c r="D239" s="436" t="s">
        <v>775</v>
      </c>
      <c r="E239" s="436" t="s">
        <v>841</v>
      </c>
      <c r="F239" s="436" t="s">
        <v>842</v>
      </c>
      <c r="G239" s="38"/>
      <c r="H239" s="38"/>
      <c r="I239" s="38"/>
      <c r="J239" s="38"/>
    </row>
    <row r="240" spans="2:10" ht="15">
      <c r="B240" s="427" t="s">
        <v>780</v>
      </c>
      <c r="C240" s="536">
        <v>220000</v>
      </c>
      <c r="D240" s="536">
        <v>120000</v>
      </c>
      <c r="E240" s="439" t="s">
        <v>825</v>
      </c>
      <c r="F240" s="439" t="s">
        <v>825</v>
      </c>
      <c r="G240" s="38"/>
      <c r="H240" s="38"/>
      <c r="I240" s="38"/>
      <c r="J240" s="38"/>
    </row>
    <row r="241" spans="2:10" ht="15">
      <c r="B241" s="427" t="s">
        <v>781</v>
      </c>
      <c r="C241" s="536">
        <v>232697.972456321</v>
      </c>
      <c r="D241" s="536">
        <v>123323.202951584</v>
      </c>
      <c r="E241" s="439" t="s">
        <v>825</v>
      </c>
      <c r="F241" s="439" t="s">
        <v>825</v>
      </c>
      <c r="G241" s="38"/>
      <c r="H241" s="38"/>
      <c r="I241" s="38"/>
      <c r="J241" s="38"/>
    </row>
    <row r="242" spans="2:10" ht="15">
      <c r="B242" s="427" t="s">
        <v>782</v>
      </c>
      <c r="C242" s="439">
        <v>0.0604</v>
      </c>
      <c r="D242" s="439">
        <v>0.0522</v>
      </c>
      <c r="E242" s="439" t="s">
        <v>825</v>
      </c>
      <c r="F242" s="439" t="s">
        <v>825</v>
      </c>
      <c r="G242" s="38"/>
      <c r="H242" s="38"/>
      <c r="I242" s="38"/>
      <c r="J242" s="38"/>
    </row>
    <row r="243" spans="2:10" ht="25.5">
      <c r="B243" s="427" t="s">
        <v>843</v>
      </c>
      <c r="C243" s="439">
        <v>0.0341</v>
      </c>
      <c r="D243" s="439">
        <v>0.0398</v>
      </c>
      <c r="E243" s="439" t="s">
        <v>825</v>
      </c>
      <c r="F243" s="439" t="s">
        <v>825</v>
      </c>
      <c r="G243" s="38"/>
      <c r="H243" s="38"/>
      <c r="I243" s="38"/>
      <c r="J243" s="38"/>
    </row>
    <row r="244" spans="2:10" ht="15">
      <c r="B244" s="427" t="s">
        <v>844</v>
      </c>
      <c r="C244" s="439">
        <v>0.0179</v>
      </c>
      <c r="D244" s="439">
        <v>0.041</v>
      </c>
      <c r="E244" s="439" t="s">
        <v>825</v>
      </c>
      <c r="F244" s="439" t="s">
        <v>825</v>
      </c>
      <c r="G244" s="38"/>
      <c r="H244" s="38"/>
      <c r="I244" s="38"/>
      <c r="J244" s="38"/>
    </row>
    <row r="245" spans="2:10" ht="15">
      <c r="B245" s="38"/>
      <c r="C245" s="38"/>
      <c r="D245" s="38"/>
      <c r="E245" s="38"/>
      <c r="F245" s="38"/>
      <c r="G245" s="38"/>
      <c r="H245" s="38"/>
      <c r="I245" s="38"/>
      <c r="J245" s="38"/>
    </row>
    <row r="246" spans="2:10" ht="15">
      <c r="B246" s="606" t="s">
        <v>845</v>
      </c>
      <c r="C246" s="606"/>
      <c r="D246" s="606"/>
      <c r="E246" s="606"/>
      <c r="F246" s="606"/>
      <c r="G246" s="38"/>
      <c r="H246" s="38"/>
      <c r="I246" s="38"/>
      <c r="J246" s="38"/>
    </row>
    <row r="247" spans="2:10" ht="63.75">
      <c r="B247" s="435" t="s">
        <v>801</v>
      </c>
      <c r="C247" s="436" t="s">
        <v>839</v>
      </c>
      <c r="D247" s="436" t="s">
        <v>775</v>
      </c>
      <c r="E247" s="436" t="s">
        <v>841</v>
      </c>
      <c r="F247" s="436" t="s">
        <v>842</v>
      </c>
      <c r="G247" s="38"/>
      <c r="H247" s="38"/>
      <c r="I247" s="38"/>
      <c r="J247" s="38"/>
    </row>
    <row r="248" spans="2:10" ht="15">
      <c r="B248" s="427" t="s">
        <v>780</v>
      </c>
      <c r="C248" s="536">
        <v>220000</v>
      </c>
      <c r="D248" s="536">
        <v>120000</v>
      </c>
      <c r="E248" s="439" t="s">
        <v>825</v>
      </c>
      <c r="F248" s="439" t="s">
        <v>825</v>
      </c>
      <c r="G248" s="38"/>
      <c r="H248" s="38"/>
      <c r="I248" s="38"/>
      <c r="J248" s="38"/>
    </row>
    <row r="249" spans="2:10" ht="15">
      <c r="B249" s="427" t="s">
        <v>781</v>
      </c>
      <c r="C249" s="536">
        <v>233373.136408459</v>
      </c>
      <c r="D249" s="536">
        <v>123522.15871763</v>
      </c>
      <c r="E249" s="439" t="s">
        <v>825</v>
      </c>
      <c r="F249" s="439" t="s">
        <v>825</v>
      </c>
      <c r="G249" s="38"/>
      <c r="H249" s="38"/>
      <c r="I249" s="38"/>
      <c r="J249" s="38"/>
    </row>
    <row r="250" spans="2:10" ht="15">
      <c r="B250" s="427" t="s">
        <v>782</v>
      </c>
      <c r="C250" s="439">
        <v>0.0636</v>
      </c>
      <c r="D250" s="439">
        <v>0.0554</v>
      </c>
      <c r="E250" s="439" t="s">
        <v>825</v>
      </c>
      <c r="F250" s="439" t="s">
        <v>825</v>
      </c>
      <c r="G250" s="38"/>
      <c r="H250" s="38"/>
      <c r="I250" s="38"/>
      <c r="J250" s="38"/>
    </row>
    <row r="251" spans="2:10" ht="25.5">
      <c r="B251" s="427" t="s">
        <v>843</v>
      </c>
      <c r="C251" s="439">
        <v>0.0341</v>
      </c>
      <c r="D251" s="439">
        <v>0.0398</v>
      </c>
      <c r="E251" s="439" t="s">
        <v>825</v>
      </c>
      <c r="F251" s="439" t="s">
        <v>825</v>
      </c>
      <c r="G251" s="38"/>
      <c r="H251" s="38"/>
      <c r="I251" s="38"/>
      <c r="J251" s="38"/>
    </row>
    <row r="252" spans="2:10" ht="15">
      <c r="B252" s="427" t="s">
        <v>844</v>
      </c>
      <c r="C252" s="439">
        <v>0.0179</v>
      </c>
      <c r="D252" s="439">
        <v>0.041</v>
      </c>
      <c r="E252" s="439" t="s">
        <v>825</v>
      </c>
      <c r="F252" s="439" t="s">
        <v>825</v>
      </c>
      <c r="G252" s="38"/>
      <c r="H252" s="38"/>
      <c r="I252" s="38"/>
      <c r="J252" s="38"/>
    </row>
    <row r="253" spans="2:10" ht="15">
      <c r="B253" s="38"/>
      <c r="C253" s="38"/>
      <c r="D253" s="38"/>
      <c r="E253" s="38"/>
      <c r="F253" s="38"/>
      <c r="G253" s="38"/>
      <c r="H253" s="38"/>
      <c r="I253" s="38"/>
      <c r="J253" s="38"/>
    </row>
    <row r="254" spans="2:10" ht="15">
      <c r="B254" s="38"/>
      <c r="C254" s="38"/>
      <c r="D254" s="38"/>
      <c r="E254" s="38"/>
      <c r="F254" s="38"/>
      <c r="G254" s="38"/>
      <c r="H254" s="38"/>
      <c r="I254" s="38"/>
      <c r="J254" s="38"/>
    </row>
    <row r="255" spans="2:10" ht="15">
      <c r="B255" s="428" t="s">
        <v>797</v>
      </c>
      <c r="C255" s="38"/>
      <c r="D255" s="38"/>
      <c r="E255" s="38"/>
      <c r="F255" s="38"/>
      <c r="G255" s="38"/>
      <c r="H255" s="38"/>
      <c r="I255" s="38"/>
      <c r="J255" s="38"/>
    </row>
    <row r="256" spans="2:10" ht="15">
      <c r="B256" s="427" t="s">
        <v>846</v>
      </c>
      <c r="C256" s="432"/>
      <c r="D256" s="38"/>
      <c r="E256" s="38"/>
      <c r="F256" s="38"/>
      <c r="G256" s="38"/>
      <c r="H256" s="38"/>
      <c r="I256" s="38"/>
      <c r="J256" s="38"/>
    </row>
    <row r="257" spans="2:10" ht="15">
      <c r="B257" s="427" t="s">
        <v>847</v>
      </c>
      <c r="C257" s="432"/>
      <c r="D257" s="38"/>
      <c r="E257" s="38"/>
      <c r="F257" s="38"/>
      <c r="G257" s="38"/>
      <c r="H257" s="38"/>
      <c r="I257" s="38"/>
      <c r="J257" s="38"/>
    </row>
    <row r="258" spans="2:10" ht="15">
      <c r="B258" s="306"/>
      <c r="C258" s="306"/>
      <c r="D258" s="306"/>
      <c r="E258" s="306"/>
      <c r="F258" s="306"/>
      <c r="G258" s="306"/>
      <c r="H258" s="306"/>
      <c r="I258" s="306"/>
      <c r="J258" s="306"/>
    </row>
    <row r="259" spans="2:10" ht="15">
      <c r="B259" s="306"/>
      <c r="C259" s="306"/>
      <c r="D259" s="306"/>
      <c r="E259" s="306"/>
      <c r="F259" s="306"/>
      <c r="G259" s="306"/>
      <c r="H259" s="306"/>
      <c r="I259" s="306"/>
      <c r="J259" s="306"/>
    </row>
    <row r="260" spans="2:10" ht="15">
      <c r="B260" s="575" t="s">
        <v>795</v>
      </c>
      <c r="C260" s="435"/>
      <c r="D260" s="306"/>
      <c r="E260" s="306"/>
      <c r="F260" s="306"/>
      <c r="G260" s="306"/>
      <c r="H260" s="306"/>
      <c r="I260" s="306"/>
      <c r="J260" s="306"/>
    </row>
    <row r="261" spans="2:10" ht="15">
      <c r="B261" s="441" t="s">
        <v>817</v>
      </c>
      <c r="C261" s="484">
        <v>1479.4164968823584</v>
      </c>
      <c r="D261" s="306"/>
      <c r="E261" s="306"/>
      <c r="F261" s="306"/>
      <c r="G261" s="306"/>
      <c r="H261" s="306"/>
      <c r="I261" s="306"/>
      <c r="J261" s="306"/>
    </row>
    <row r="262" spans="2:10" ht="15">
      <c r="B262" s="441" t="s">
        <v>818</v>
      </c>
      <c r="C262" s="449">
        <v>3.2201988320041757</v>
      </c>
      <c r="D262" s="306"/>
      <c r="E262" s="306"/>
      <c r="F262" s="306"/>
      <c r="G262" s="306"/>
      <c r="H262" s="306"/>
      <c r="I262" s="306"/>
      <c r="J262" s="306"/>
    </row>
    <row r="263" spans="2:10" ht="15">
      <c r="B263" s="441" t="s">
        <v>796</v>
      </c>
      <c r="C263" s="449">
        <v>3.352131421980982</v>
      </c>
      <c r="D263" s="306"/>
      <c r="E263" s="306"/>
      <c r="F263" s="306"/>
      <c r="G263" s="306"/>
      <c r="H263" s="306"/>
      <c r="I263" s="306"/>
      <c r="J263" s="306"/>
    </row>
    <row r="264" spans="2:10" ht="15">
      <c r="B264" s="441" t="s">
        <v>819</v>
      </c>
      <c r="C264" s="576">
        <v>0.07726007183004614</v>
      </c>
      <c r="D264" s="306"/>
      <c r="E264" s="306"/>
      <c r="F264" s="306"/>
      <c r="G264" s="306"/>
      <c r="H264" s="306"/>
      <c r="I264" s="306"/>
      <c r="J264" s="306"/>
    </row>
    <row r="265" ht="15" thickBot="1"/>
    <row r="266" spans="2:6" ht="15">
      <c r="B266" s="577"/>
      <c r="C266" s="578"/>
      <c r="D266" s="579"/>
      <c r="E266" s="649" t="s">
        <v>820</v>
      </c>
      <c r="F266" s="650"/>
    </row>
    <row r="267" spans="2:6" ht="14.25">
      <c r="B267" s="580" t="s">
        <v>803</v>
      </c>
      <c r="C267" s="581"/>
      <c r="D267" s="581"/>
      <c r="E267" s="454"/>
      <c r="F267" s="455"/>
    </row>
    <row r="268" spans="2:6" ht="14.25">
      <c r="B268" s="582" t="s">
        <v>804</v>
      </c>
      <c r="C268" s="581"/>
      <c r="D268" s="581"/>
      <c r="E268" s="454"/>
      <c r="F268" s="455"/>
    </row>
    <row r="269" spans="2:6" ht="14.25">
      <c r="B269" s="583" t="s">
        <v>848</v>
      </c>
      <c r="C269" s="581"/>
      <c r="D269" s="581"/>
      <c r="E269" s="454"/>
      <c r="F269" s="455"/>
    </row>
    <row r="270" spans="2:6" ht="14.25">
      <c r="B270" s="583" t="s">
        <v>849</v>
      </c>
      <c r="C270" s="581"/>
      <c r="D270" s="581"/>
      <c r="E270" s="454"/>
      <c r="F270" s="455"/>
    </row>
    <row r="271" spans="2:6" ht="14.25">
      <c r="B271" s="584"/>
      <c r="C271" s="581"/>
      <c r="D271" s="581"/>
      <c r="E271" s="454"/>
      <c r="F271" s="455"/>
    </row>
    <row r="272" spans="2:6" ht="14.25">
      <c r="B272" s="584"/>
      <c r="C272" s="581"/>
      <c r="D272" s="581"/>
      <c r="E272" s="454"/>
      <c r="F272" s="455"/>
    </row>
    <row r="273" spans="2:6" ht="14.25">
      <c r="B273" s="584"/>
      <c r="C273" s="581"/>
      <c r="D273" s="581"/>
      <c r="E273" s="454"/>
      <c r="F273" s="455"/>
    </row>
    <row r="274" spans="2:6" ht="14.25">
      <c r="B274" s="582" t="s">
        <v>850</v>
      </c>
      <c r="C274" s="581"/>
      <c r="D274" s="581"/>
      <c r="E274" s="454"/>
      <c r="F274" s="455"/>
    </row>
    <row r="275" spans="2:6" ht="15" thickBot="1">
      <c r="B275" s="585"/>
      <c r="C275" s="586"/>
      <c r="D275" s="586"/>
      <c r="E275" s="461"/>
      <c r="F275" s="462"/>
    </row>
    <row r="276" spans="2:6" ht="15" thickBot="1">
      <c r="B276" s="587"/>
      <c r="C276" s="587"/>
      <c r="D276" s="587"/>
      <c r="E276" s="587"/>
      <c r="F276" s="587"/>
    </row>
    <row r="277" spans="2:6" ht="15">
      <c r="B277" s="588" t="s">
        <v>807</v>
      </c>
      <c r="C277" s="587"/>
      <c r="D277" s="587"/>
      <c r="E277" s="587"/>
      <c r="F277" s="587"/>
    </row>
    <row r="278" spans="2:6" ht="15">
      <c r="B278" s="589" t="s">
        <v>851</v>
      </c>
      <c r="C278" s="587"/>
      <c r="D278" s="587"/>
      <c r="E278" s="587"/>
      <c r="F278" s="587"/>
    </row>
    <row r="279" spans="2:6" ht="14.25">
      <c r="B279" s="590"/>
      <c r="C279" s="587"/>
      <c r="D279" s="587"/>
      <c r="E279" s="587"/>
      <c r="F279" s="587"/>
    </row>
    <row r="280" spans="2:6" ht="14.25">
      <c r="B280" s="590"/>
      <c r="C280" s="587"/>
      <c r="D280" s="587"/>
      <c r="E280" s="587"/>
      <c r="F280" s="587"/>
    </row>
    <row r="281" spans="2:6" ht="14.25">
      <c r="B281" s="590"/>
      <c r="C281" s="587"/>
      <c r="D281" s="587"/>
      <c r="E281" s="587"/>
      <c r="F281" s="587"/>
    </row>
    <row r="282" spans="2:6" ht="14.25">
      <c r="B282" s="590"/>
      <c r="C282" s="587"/>
      <c r="D282" s="587"/>
      <c r="E282" s="587"/>
      <c r="F282" s="587"/>
    </row>
    <row r="283" spans="2:6" ht="14.25">
      <c r="B283" s="590"/>
      <c r="C283" s="587"/>
      <c r="D283" s="587"/>
      <c r="E283" s="587"/>
      <c r="F283" s="587"/>
    </row>
    <row r="284" spans="2:6" ht="14.25">
      <c r="B284" s="590"/>
      <c r="C284" s="587"/>
      <c r="D284" s="587"/>
      <c r="E284" s="587"/>
      <c r="F284" s="587"/>
    </row>
    <row r="285" spans="2:6" ht="14.25">
      <c r="B285" s="590"/>
      <c r="C285" s="587"/>
      <c r="D285" s="587"/>
      <c r="E285" s="587"/>
      <c r="F285" s="587"/>
    </row>
    <row r="286" spans="2:6" ht="14.25">
      <c r="B286" s="590"/>
      <c r="C286" s="587"/>
      <c r="D286" s="587"/>
      <c r="E286" s="587"/>
      <c r="F286" s="587"/>
    </row>
    <row r="287" spans="2:6" ht="15" thickBot="1">
      <c r="B287" s="591"/>
      <c r="C287" s="587"/>
      <c r="D287" s="587"/>
      <c r="E287" s="587"/>
      <c r="F287" s="587"/>
    </row>
  </sheetData>
  <mergeCells count="15">
    <mergeCell ref="B1:E1"/>
    <mergeCell ref="B222:F222"/>
    <mergeCell ref="B151:D151"/>
    <mergeCell ref="B155:B156"/>
    <mergeCell ref="C155:C156"/>
    <mergeCell ref="B168:H168"/>
    <mergeCell ref="B238:F238"/>
    <mergeCell ref="B246:F246"/>
    <mergeCell ref="E266:F266"/>
    <mergeCell ref="G210:G211"/>
    <mergeCell ref="G219:G220"/>
    <mergeCell ref="B231:I231"/>
    <mergeCell ref="B232:B233"/>
    <mergeCell ref="C232:D232"/>
    <mergeCell ref="G232:J23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2023-03-09T05:48:25Z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2023-03-08T03:34:45Z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30e53a38-b4e2-43e1-81d6-aa089cf4f7a4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