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filterPrivacy="1" defaultThemeVersion="166925"/>
  <bookViews>
    <workbookView xWindow="65416" yWindow="65416" windowWidth="20730" windowHeight="11160" activeTab="1"/>
  </bookViews>
  <sheets>
    <sheet name="Index" sheetId="1" r:id="rId1"/>
    <sheet name="PPFCF" sheetId="10" r:id="rId2"/>
    <sheet name="PPLF" sheetId="3" r:id="rId3"/>
    <sheet name="PPTSF" sheetId="8" r:id="rId4"/>
    <sheet name="PPCHF" sheetId="6" r:id="rId5"/>
  </sheets>
  <definedNames>
    <definedName name="JR_PAGE_ANCHOR_0_1">'Index'!$A$1</definedName>
    <definedName name="JR_PAGE_ANCHOR_0_2">#REF!</definedName>
    <definedName name="JR_PAGE_ANCHOR_0_3">'PPLF'!$A$1</definedName>
    <definedName name="JR_PAGE_ANCHOR_0_4">#REF!</definedName>
    <definedName name="JR_PAGE_ANCHOR_0_5">#REF!</definedName>
    <definedName name="JR_PAGE_ANCHOR_0_6">'PPCHF'!$A$1</definedName>
  </definedNames>
  <calcPr calcId="191029"/>
  <extLst/>
</workbook>
</file>

<file path=xl/sharedStrings.xml><?xml version="1.0" encoding="utf-8"?>
<sst xmlns="http://schemas.openxmlformats.org/spreadsheetml/2006/main" count="1573" uniqueCount="839">
  <si>
    <t>Sr No.</t>
  </si>
  <si>
    <t>Short Name</t>
  </si>
  <si>
    <t>Scheme Name</t>
  </si>
  <si>
    <t>Parag Parikh Liquid Fund</t>
  </si>
  <si>
    <t>Parag Parikh Conservative Hybrid Fund</t>
  </si>
  <si>
    <t xml:space="preserve">
  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</si>
  <si>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</si>
  <si>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</si>
  <si>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</si>
  <si>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</si>
  <si>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</si>
  <si>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</si>
  <si>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</si>
  <si>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</si>
  <si>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</si>
  <si>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</si>
  <si>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Finance</t>
  </si>
  <si>
    <t>ITCL02</t>
  </si>
  <si>
    <t>ITC Limited</t>
  </si>
  <si>
    <t>INE154A01025</t>
  </si>
  <si>
    <t>Diversified FMCG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</si>
  <si>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</si>
  <si>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</si>
  <si>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</si>
  <si>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</si>
  <si>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</si>
  <si>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</si>
  <si>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</si>
  <si>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</si>
  <si>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Automobiles</t>
  </si>
  <si>
    <t>Sub Total</t>
  </si>
  <si>
    <t>(b) Unlisted</t>
  </si>
  <si>
    <t>Total</t>
  </si>
  <si>
    <t>Others</t>
  </si>
  <si>
    <t>Margin Fixed Deposit</t>
  </si>
  <si>
    <t xml:space="preserve">Duration (in Days) </t>
  </si>
  <si>
    <t>365</t>
  </si>
  <si>
    <t>367</t>
  </si>
  <si>
    <t>91</t>
  </si>
  <si>
    <t>Reverse Repo / TREPS</t>
  </si>
  <si>
    <t>TRP_020123</t>
  </si>
  <si>
    <t>Clearing Corporation of India Ltd</t>
  </si>
  <si>
    <t>Net Receivables / (Payables)</t>
  </si>
  <si>
    <t>GRAND TOTAL</t>
  </si>
  <si>
    <t>~ YTM as on December 31, 2022</t>
  </si>
  <si>
    <t>^ Pursuant to AMFI circular no. 135/BP/91/2020-21, Yield to Call (YTC) for AT-1 bonds and Tier-2 bonds as on December 31, 2022.</t>
  </si>
  <si>
    <t>Industry / Rating</t>
  </si>
  <si>
    <t>Debt Instruments</t>
  </si>
  <si>
    <t>(a) Listed / awaiting listing on Stock Exchange</t>
  </si>
  <si>
    <t>GOI3192</t>
  </si>
  <si>
    <t>IN1620120122</t>
  </si>
  <si>
    <t>Sovereign</t>
  </si>
  <si>
    <t>GOI2718</t>
  </si>
  <si>
    <t>IN3620120037</t>
  </si>
  <si>
    <t>GOI979</t>
  </si>
  <si>
    <t>IN1520120149</t>
  </si>
  <si>
    <t>GOI983</t>
  </si>
  <si>
    <t>IN2220120090</t>
  </si>
  <si>
    <t>GOI970</t>
  </si>
  <si>
    <t>IN1320120059</t>
  </si>
  <si>
    <t>(b) Privately placed / Unlisted</t>
  </si>
  <si>
    <t>NIL</t>
  </si>
  <si>
    <t>Money Market Instruments</t>
  </si>
  <si>
    <t>Certificate of Deposit</t>
  </si>
  <si>
    <t>KMBK778</t>
  </si>
  <si>
    <t>INE237A168N5</t>
  </si>
  <si>
    <t>NBAR662</t>
  </si>
  <si>
    <t>INE261F16645</t>
  </si>
  <si>
    <t>UTIB1252</t>
  </si>
  <si>
    <t>INE238AD6066</t>
  </si>
  <si>
    <t>UTIB1244</t>
  </si>
  <si>
    <t>INE238A166Z2</t>
  </si>
  <si>
    <t>NBAR660</t>
  </si>
  <si>
    <t>INE261F16637</t>
  </si>
  <si>
    <t>BKBA348</t>
  </si>
  <si>
    <t>INE028A16CO8</t>
  </si>
  <si>
    <t>Commercial Paper</t>
  </si>
  <si>
    <t>HDFC1177</t>
  </si>
  <si>
    <t>INE001A14YI6</t>
  </si>
  <si>
    <t>EXIM735</t>
  </si>
  <si>
    <t>INE514E14QN6</t>
  </si>
  <si>
    <t>Treasury Bill</t>
  </si>
  <si>
    <t>TBIL2109</t>
  </si>
  <si>
    <t>91 Days Tbill (MD 05/01/2023)</t>
  </si>
  <si>
    <t>IN002022X270</t>
  </si>
  <si>
    <t>TBIL2112</t>
  </si>
  <si>
    <t>91 Days Tbill (MD 12/01/2023)</t>
  </si>
  <si>
    <t>IN002022X288</t>
  </si>
  <si>
    <t>TBIL2114</t>
  </si>
  <si>
    <t>91 Days Tbill (MD 19/01/2023)</t>
  </si>
  <si>
    <t>IN002022X296</t>
  </si>
  <si>
    <t>TBIL2120</t>
  </si>
  <si>
    <t>91 Days Tbill (MD 02/02/2023)</t>
  </si>
  <si>
    <t>IN002022X312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</si>
  <si>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</si>
  <si>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</si>
  <si>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</si>
  <si>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</si>
  <si>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</si>
  <si>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</si>
  <si>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</si>
  <si>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</si>
  <si>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</si>
  <si>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</si>
  <si>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</si>
  <si>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</si>
  <si>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TBIL2126</t>
  </si>
  <si>
    <t>91 Days Tbill (MD 16/02/2023)</t>
  </si>
  <si>
    <t>IN002022X338</t>
  </si>
  <si>
    <t>FDHD2022</t>
  </si>
  <si>
    <t>6.05% HDFC Bank Limited (04/10/2023)</t>
  </si>
  <si>
    <t>FDHD2006</t>
  </si>
  <si>
    <t>5.10% HDFC Bank Limited (22/04/2023)</t>
  </si>
  <si>
    <t>FDHD2029</t>
  </si>
  <si>
    <t>6.5% HDFC Bank Limited (19/12/2023)</t>
  </si>
  <si>
    <t>FDHD2023</t>
  </si>
  <si>
    <t>5.5% HDFC Bank Limited (09/10/2023)</t>
  </si>
  <si>
    <t>FDHD2026</t>
  </si>
  <si>
    <t>4.5% HDFC Bank Limited (08/02/2023)</t>
  </si>
  <si>
    <t>FDHD2024</t>
  </si>
  <si>
    <t>5.5% HDFC Bank Limited (10/10/2023)</t>
  </si>
  <si>
    <t>IRLY01</t>
  </si>
  <si>
    <t>Indian Railway Finance Corporation Limited</t>
  </si>
  <si>
    <t>INE053F01010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</si>
  <si>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</si>
  <si>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</si>
  <si>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</si>
  <si>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</si>
  <si>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</si>
  <si>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</si>
  <si>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</si>
  <si>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GOI2183</t>
  </si>
  <si>
    <t>IN3120180200</t>
  </si>
  <si>
    <t>GOI2039</t>
  </si>
  <si>
    <t>IN2020180013</t>
  </si>
  <si>
    <t>GOI2490</t>
  </si>
  <si>
    <t>IN4520200093</t>
  </si>
  <si>
    <t>GOI4096</t>
  </si>
  <si>
    <t>IN2920180030</t>
  </si>
  <si>
    <t>GOI3221</t>
  </si>
  <si>
    <t>IN3320170175</t>
  </si>
  <si>
    <t>NBAR587</t>
  </si>
  <si>
    <t>5.14% National Bank For Agriculture and Rural Development (31/01/2024) **</t>
  </si>
  <si>
    <t>INE261F08CK9</t>
  </si>
  <si>
    <t>GOI2172</t>
  </si>
  <si>
    <t>IN2820180049</t>
  </si>
  <si>
    <t>GOI3899</t>
  </si>
  <si>
    <t>IN2120170070</t>
  </si>
  <si>
    <t>GOI4640</t>
  </si>
  <si>
    <t>IN1620220070</t>
  </si>
  <si>
    <t>GOI3375</t>
  </si>
  <si>
    <t>IN2820180114</t>
  </si>
  <si>
    <t>GOI2164</t>
  </si>
  <si>
    <t>IN2120180053</t>
  </si>
  <si>
    <t>GOI2058</t>
  </si>
  <si>
    <t>IN2020180039</t>
  </si>
  <si>
    <t>GOI1993</t>
  </si>
  <si>
    <t>IN3420170182</t>
  </si>
  <si>
    <t>GOI2089</t>
  </si>
  <si>
    <t>IN3120180036</t>
  </si>
  <si>
    <t>GOI2167</t>
  </si>
  <si>
    <t>IN2220180052</t>
  </si>
  <si>
    <t>GOI2041</t>
  </si>
  <si>
    <t>IN3120180010</t>
  </si>
  <si>
    <t>GOI4485</t>
  </si>
  <si>
    <t>7.38% Government of India (20/06/2027)</t>
  </si>
  <si>
    <t>IN0020220037</t>
  </si>
  <si>
    <t>GOI3648</t>
  </si>
  <si>
    <t>IN4520200044</t>
  </si>
  <si>
    <t>GOI3519</t>
  </si>
  <si>
    <t>IN3420210046</t>
  </si>
  <si>
    <t>GOI2147</t>
  </si>
  <si>
    <t>IN1520180200</t>
  </si>
  <si>
    <t>GOI2206</t>
  </si>
  <si>
    <t>IN3320180166</t>
  </si>
  <si>
    <t>GOI2228</t>
  </si>
  <si>
    <t>IN1420180151</t>
  </si>
  <si>
    <t>GOI2076</t>
  </si>
  <si>
    <t>IN3320180034</t>
  </si>
  <si>
    <t>GOI2197</t>
  </si>
  <si>
    <t>IN2120180095</t>
  </si>
  <si>
    <t>GOI2066</t>
  </si>
  <si>
    <t>IN2020180047</t>
  </si>
  <si>
    <t>GOI2161</t>
  </si>
  <si>
    <t>IN3120180192</t>
  </si>
  <si>
    <t>GOI4101</t>
  </si>
  <si>
    <t>IN3620180023</t>
  </si>
  <si>
    <t>GOI2025</t>
  </si>
  <si>
    <t>IN3520170090</t>
  </si>
  <si>
    <t>GOI2035</t>
  </si>
  <si>
    <t>IN2820180015</t>
  </si>
  <si>
    <t>GOI1958</t>
  </si>
  <si>
    <t>IN3120170094</t>
  </si>
  <si>
    <t>GOI3946</t>
  </si>
  <si>
    <t>IN2920170098</t>
  </si>
  <si>
    <t>GOI4103</t>
  </si>
  <si>
    <t>IN4520200010</t>
  </si>
  <si>
    <t>GOI2339</t>
  </si>
  <si>
    <t>IN1920190056</t>
  </si>
  <si>
    <t>GOI3532</t>
  </si>
  <si>
    <t>IN1320210041</t>
  </si>
  <si>
    <t>GOI2627</t>
  </si>
  <si>
    <t>IN2220200124</t>
  </si>
  <si>
    <t>GOI2119</t>
  </si>
  <si>
    <t>IN2920180196</t>
  </si>
  <si>
    <t>GOI2128</t>
  </si>
  <si>
    <t>IN3320180042</t>
  </si>
  <si>
    <t>GOI2124</t>
  </si>
  <si>
    <t>IN2920180212</t>
  </si>
  <si>
    <t>GOI2115</t>
  </si>
  <si>
    <t>IN2920180188</t>
  </si>
  <si>
    <t>GOI3409</t>
  </si>
  <si>
    <t>IN2820180106</t>
  </si>
  <si>
    <t>GOI2143</t>
  </si>
  <si>
    <t>IN1520180192</t>
  </si>
  <si>
    <t>GOI2087</t>
  </si>
  <si>
    <t>IN2220180037</t>
  </si>
  <si>
    <t>GOI4102</t>
  </si>
  <si>
    <t>IN3620180106</t>
  </si>
  <si>
    <t>GOI2221</t>
  </si>
  <si>
    <t>IN3320180174</t>
  </si>
  <si>
    <t>GOI4643</t>
  </si>
  <si>
    <t>IN3420180017</t>
  </si>
  <si>
    <t>GOI2217</t>
  </si>
  <si>
    <t>IN3320180182</t>
  </si>
  <si>
    <t>GOI4642</t>
  </si>
  <si>
    <t>IN1020180130</t>
  </si>
  <si>
    <t>GOI4641</t>
  </si>
  <si>
    <t>IN2920180097</t>
  </si>
  <si>
    <t>GOI2055</t>
  </si>
  <si>
    <t>IN1020180080</t>
  </si>
  <si>
    <t>GOI2205</t>
  </si>
  <si>
    <t>IN1520180291</t>
  </si>
  <si>
    <t>GOI1999</t>
  </si>
  <si>
    <t>IN3120170136</t>
  </si>
  <si>
    <t>GOI3190</t>
  </si>
  <si>
    <t>IN3720180063</t>
  </si>
  <si>
    <t>GOI4097</t>
  </si>
  <si>
    <t>IN3120180218</t>
  </si>
  <si>
    <t>GOI3363</t>
  </si>
  <si>
    <t>IN3320170191</t>
  </si>
  <si>
    <t>GOI4094</t>
  </si>
  <si>
    <t>IN1620170150</t>
  </si>
  <si>
    <t>GOI1992</t>
  </si>
  <si>
    <t>IN3120170128</t>
  </si>
  <si>
    <t>GOI3259</t>
  </si>
  <si>
    <t>IN3420180124</t>
  </si>
  <si>
    <t>GOI2163</t>
  </si>
  <si>
    <t>IN1520180226</t>
  </si>
  <si>
    <t>GOI3344</t>
  </si>
  <si>
    <t>IN1820180108</t>
  </si>
  <si>
    <t>GOI3932</t>
  </si>
  <si>
    <t>IN2720180032</t>
  </si>
  <si>
    <t>GOI2168</t>
  </si>
  <si>
    <t>IN1520180234</t>
  </si>
  <si>
    <t>GOI2032</t>
  </si>
  <si>
    <t>IN2920170205</t>
  </si>
  <si>
    <t>GOI3329</t>
  </si>
  <si>
    <t>IN3420170216</t>
  </si>
  <si>
    <t>GOI2027</t>
  </si>
  <si>
    <t>IN3520170041</t>
  </si>
  <si>
    <t>GOI2259</t>
  </si>
  <si>
    <t>IN3320180018</t>
  </si>
  <si>
    <t>GOI4092</t>
  </si>
  <si>
    <t>IN1220180021</t>
  </si>
  <si>
    <t>GOI3220</t>
  </si>
  <si>
    <t>IN1620170101</t>
  </si>
  <si>
    <t>GOI1954</t>
  </si>
  <si>
    <t>IN1520170136</t>
  </si>
  <si>
    <t>GOI3768</t>
  </si>
  <si>
    <t>IN1020170131</t>
  </si>
  <si>
    <t>GOI3593</t>
  </si>
  <si>
    <t>IN1920170108</t>
  </si>
  <si>
    <t>GOI1942</t>
  </si>
  <si>
    <t>IN1920170066</t>
  </si>
  <si>
    <t>GOI1933</t>
  </si>
  <si>
    <t>IN1920170041</t>
  </si>
  <si>
    <t>GOI4098</t>
  </si>
  <si>
    <t>IN3420170117</t>
  </si>
  <si>
    <t>GOI4099</t>
  </si>
  <si>
    <t>IN3420190016</t>
  </si>
  <si>
    <t>IGIF29</t>
  </si>
  <si>
    <t>7.7% India Grid Trust InvIT Fund (06/05/2028) **</t>
  </si>
  <si>
    <t>INE219X07215</t>
  </si>
  <si>
    <t>GOI2438</t>
  </si>
  <si>
    <t>IN1620190190</t>
  </si>
  <si>
    <t>GOI4095</t>
  </si>
  <si>
    <t>IN2020190103</t>
  </si>
  <si>
    <t>GOI2458</t>
  </si>
  <si>
    <t>IN3120190068</t>
  </si>
  <si>
    <t>GOI4093</t>
  </si>
  <si>
    <t>IN1420190085</t>
  </si>
  <si>
    <t>GOI4100</t>
  </si>
  <si>
    <t>IN3420210053</t>
  </si>
  <si>
    <t>GOI3649</t>
  </si>
  <si>
    <t>IN3520210037</t>
  </si>
  <si>
    <t>IBCL1141</t>
  </si>
  <si>
    <t>INE090A169Y6</t>
  </si>
  <si>
    <t>UTIB1258</t>
  </si>
  <si>
    <t>INE238AD6157</t>
  </si>
  <si>
    <t>KMBK808</t>
  </si>
  <si>
    <t>INE237A164R5</t>
  </si>
  <si>
    <t>BKBA364</t>
  </si>
  <si>
    <t>INE028A16DC1</t>
  </si>
  <si>
    <t>HDFC1210</t>
  </si>
  <si>
    <t>INE001A14ZT0</t>
  </si>
  <si>
    <t>FDHD2007</t>
  </si>
  <si>
    <t>5.10% HDFC Bank Limited (29/05/2023)</t>
  </si>
  <si>
    <t>FDHD2008</t>
  </si>
  <si>
    <t>5.10% HDFC Bank Limited (30/05/2023)</t>
  </si>
  <si>
    <t>FDHD2009</t>
  </si>
  <si>
    <t>5.10% HDFC Bank Limited (01/06/2023)</t>
  </si>
  <si>
    <t>FDUT963</t>
  </si>
  <si>
    <t>5.25% Axis Bank Limited (30/05/2023)</t>
  </si>
  <si>
    <t>8.57% Haryana SDL (MD 23/01/2023)</t>
  </si>
  <si>
    <t>8.67% Uttarakhand SDL (MD 06/02/2023)</t>
  </si>
  <si>
    <t>8.68% Gujarat SDL (MD 06/02/2023)</t>
  </si>
  <si>
    <t>8.67% Maharashtra SDL (MD 06/02/2023)</t>
  </si>
  <si>
    <t>8.68% Bihar SDL (MD 09/01/2023)</t>
  </si>
  <si>
    <t>8.08% Tamilnadu SDL (MD 26/12/2028)</t>
  </si>
  <si>
    <t>8% Kerala SDL (MD 11/04/2028)</t>
  </si>
  <si>
    <t>6.99% Telangana SDL (MD 10/06/2028)</t>
  </si>
  <si>
    <t>8.16% Rajasthan SDL (MD 09/05/2028)</t>
  </si>
  <si>
    <t>7.92% Uttar Pradesh SDL (MD 24/01/2028)</t>
  </si>
  <si>
    <t>8.34% Punjab SDL (MD 30/05/2028)</t>
  </si>
  <si>
    <t>7.88% Madhya Pradesh SDL (MD 24/01/2028)</t>
  </si>
  <si>
    <t>7.63% Haryana SDL (MD 01/06/2028)</t>
  </si>
  <si>
    <t>8.43% Punjab SDL (MD 05/12/2028)</t>
  </si>
  <si>
    <t>8.42% Madhya Pradesh SDL (MD 08/08/2028)</t>
  </si>
  <si>
    <t>8.33% Kerala SDL (MD 30/05/2028)</t>
  </si>
  <si>
    <t>8.29% West Bengal SDL (MD 21/02/2028)</t>
  </si>
  <si>
    <t>8.15% Tamil Nadu SDL (MD 09/05/2028)</t>
  </si>
  <si>
    <t>8.08% Maharashtra SDL (MD 26/12/2028)</t>
  </si>
  <si>
    <t>8.05% Tamilnadu SDL (MD 18/04/2028)</t>
  </si>
  <si>
    <t>6.98% Telangana SDL (MD 22/04/2028)</t>
  </si>
  <si>
    <t>6.79% West Bangal SDL (MD 30/06/2028)</t>
  </si>
  <si>
    <t>8.5% Gujarat SDL (MD 28/11/2028)</t>
  </si>
  <si>
    <t>8.45% Uttar Pradesh SDL (MD 27/02/2029)</t>
  </si>
  <si>
    <t>8.43% Goa SDL (MD 13/03/2029)</t>
  </si>
  <si>
    <t>8.45% Uttar Pradesh SDL (MD 27/06/2028)</t>
  </si>
  <si>
    <t>8.37% Madhya Pradesh SDL (MD 05/12/2028)</t>
  </si>
  <si>
    <t>8.41% Kerala SDL (MD 06/06/2028)</t>
  </si>
  <si>
    <t>8.18% Tamilnadu SDL (MD 19/12/2028)</t>
  </si>
  <si>
    <t>8.2% Uttarakhand SDL (MD 09/05/2028)</t>
  </si>
  <si>
    <t>8.15% Chhattisgarh SDL (MD 27/03/2028)</t>
  </si>
  <si>
    <t>7.99% Punjab SDL (MD 11/04/2028)</t>
  </si>
  <si>
    <t>7.65% Tamil Nadu SDL (MD 06/12/2027)</t>
  </si>
  <si>
    <t>7.64% Rajasthan SDL (MD 01/11/2027)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</si>
  <si>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</si>
  <si>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</si>
  <si>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</si>
  <si>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</si>
  <si>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</si>
  <si>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</si>
  <si>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8.65% Rajasthan SDL (MD 03/10/2028)</t>
  </si>
  <si>
    <t>8.63% Rajasthan SDL (MD 03/09/2028)</t>
  </si>
  <si>
    <t>8.61% Punjab SDL (MD 14/11/2028)</t>
  </si>
  <si>
    <t>8.53% Gujarat SDL (MD 20/11/2028)</t>
  </si>
  <si>
    <t>8.56% Maharashtra SDL (MD 11/07/2028)</t>
  </si>
  <si>
    <t>8.49% Uttarakhand SDL (MD 21/08/2028)</t>
  </si>
  <si>
    <t>8.43% Uttar Pradesh SDL (MD 06/03/2029)</t>
  </si>
  <si>
    <t>8.44% West Bengal SDL (MD 27/06/2028)</t>
  </si>
  <si>
    <t>8.39% Uttar Pradesh SDL (MD 13/03/2029)</t>
  </si>
  <si>
    <t>8.4% Andhra Pradesh SDL (MD 20/06/2028)</t>
  </si>
  <si>
    <t>8.4% Rajasthan SDL (MD 20/06/2028)</t>
  </si>
  <si>
    <t>8.39% Andhra Pradesh SDL (MD 23/05/2028)</t>
  </si>
  <si>
    <t>8.28% Gujarat SDL (MD 20/02/2029)</t>
  </si>
  <si>
    <t>8.34% Tamil Nadu SDL (MD 28/02/2028)</t>
  </si>
  <si>
    <t>8.31% Jharkhand SDL (MD 13/02/2029)</t>
  </si>
  <si>
    <t>8.25% Tamilnadu SDL (MD 02/01/2029)</t>
  </si>
  <si>
    <t>8.34% Uttar Pradesh SDL (MD 28/02/2028)</t>
  </si>
  <si>
    <t>8.29% Haryana SDL (MD 14/03/2028)</t>
  </si>
  <si>
    <t>8.28% Tamil Nadu SDL (MD 21/02/2028)</t>
  </si>
  <si>
    <t>8.21% West Bengal SDL (MD 23/01/2029)</t>
  </si>
  <si>
    <t>8.17% Gujarat SDL (MD 19/12/2028)</t>
  </si>
  <si>
    <t>8.2% Jammu and Kashmir SDL (MD 30/01/2029)</t>
  </si>
  <si>
    <t>8.19% Odisha SDL (MD 09/05/2028)</t>
  </si>
  <si>
    <t>8.08% Gujarat SDL (MD 26/12/2028)</t>
  </si>
  <si>
    <t>8.13% Rajasthan SDL (MD 27/03/2028)</t>
  </si>
  <si>
    <t>8.09% West Bengal SDL (MD 27/03/2028)</t>
  </si>
  <si>
    <t>8.11% Chattisgarh SDL (MD 31/01/2028)</t>
  </si>
  <si>
    <t>7.98% Uttar Pradesh SDL (MD 11/04/2028)</t>
  </si>
  <si>
    <t>7.97% Assam SDL (MD 18/04/2028)</t>
  </si>
  <si>
    <t>7.86% Haryana SDL (MD 27/12/2027)</t>
  </si>
  <si>
    <t>7.75% Gujarat SDL (MD 13/12/2027)</t>
  </si>
  <si>
    <t>7.77% Andhra Pradesh SDL (MD 10/01/2028)</t>
  </si>
  <si>
    <t>7.65% Karnataka SDL (MD 06/12/2027)</t>
  </si>
  <si>
    <t>7.64% Karnataka SDL (MD 08/11/2027)</t>
  </si>
  <si>
    <t>7.55% Karnataka SDL (MD 25/10/2027)</t>
  </si>
  <si>
    <t>7.53% West Bengal SDL (MD 22/11/2027)</t>
  </si>
  <si>
    <t>7.32% West Bengal SDL (MD 26/06/2029)</t>
  </si>
  <si>
    <t>7.24% Haryana SDL (MD 18/03/2029)</t>
  </si>
  <si>
    <t>7.13% Kerala SDL (MD 10/07/2029)</t>
  </si>
  <si>
    <t>7.11% Tamilnadu SDL (MD 31/07/2029)</t>
  </si>
  <si>
    <t>7.09% Goa SDL (MD 28/08/2029)</t>
  </si>
  <si>
    <t>6.83% West Bengal SDL (MD 07/07/2028)</t>
  </si>
  <si>
    <t>6.53% Chattisgarh SDL (MD 15/09/2028)</t>
  </si>
  <si>
    <t>CRISIL A1+</t>
  </si>
  <si>
    <t>ICRA A1+</t>
  </si>
  <si>
    <t>ICRA AAA</t>
  </si>
  <si>
    <t>CRISIL AAA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</si>
  <si>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</si>
  <si>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</si>
  <si>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</si>
  <si>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</si>
  <si>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</si>
  <si>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</si>
  <si>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</si>
  <si>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</si>
  <si>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</si>
  <si>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</si>
  <si>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</si>
  <si>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</si>
  <si>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</si>
  <si>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</si>
  <si>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</si>
  <si>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</si>
  <si>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</si>
  <si>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</si>
  <si>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</si>
  <si>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</si>
  <si>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</si>
  <si>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</si>
  <si>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</si>
  <si>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</si>
  <si>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</si>
  <si>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</si>
  <si>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</si>
  <si>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</si>
  <si>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</si>
  <si>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</si>
  <si>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</si>
  <si>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</si>
  <si>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</si>
  <si>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</si>
  <si>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</si>
  <si>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</si>
  <si>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</si>
  <si>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</si>
  <si>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</si>
  <si>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</si>
  <si>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</si>
  <si>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</si>
  <si>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</si>
  <si>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</si>
  <si>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</si>
  <si>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</si>
  <si>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</si>
  <si>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</si>
  <si>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</si>
  <si>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</si>
  <si>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</si>
  <si>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</si>
  <si>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</si>
  <si>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</si>
  <si>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</si>
  <si>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</si>
  <si>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</si>
  <si>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</si>
  <si>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Parag Parikh Conservative Hybrid Fund - Direct Plan - Growth</t>
  </si>
  <si>
    <t>Parag Parikh Conservative Hybrid Fund - Regular Plan - Growth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</si>
  <si>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</si>
  <si>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</si>
  <si>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</si>
  <si>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</si>
  <si>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</si>
  <si>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Underlying</t>
  </si>
  <si>
    <t>Call/Put</t>
  </si>
  <si>
    <t>Number of Contracts</t>
  </si>
  <si>
    <t>Option Price when purchased (Rs. Per unit)</t>
  </si>
  <si>
    <t>Current Option Price ( Rs. Per unit)</t>
  </si>
  <si>
    <t xml:space="preserve">Total exposure through options as a % of net assets : </t>
  </si>
  <si>
    <t>Total Number of contracts entered into</t>
  </si>
  <si>
    <t>Gross Notional Value of contracts entered into Rs.</t>
  </si>
  <si>
    <t>Net Profit/Loss value on all contracts (treat premium paid as loss) Rs.</t>
  </si>
  <si>
    <t>4.   Total Bonus declared during the period ended December 31, 2022 - Nil</t>
  </si>
  <si>
    <t>5.    Total outstanding exposure in derivative instruments as on December 31, 2022 - Nil</t>
  </si>
  <si>
    <t>6.    Total investment in Foreign Securities / ADRs / GDRs as on December 31, 2022 - Nil</t>
  </si>
  <si>
    <t>7.    Details of transactions of "Credit Default Swap" for the month ended December 31, 2022 - Nil</t>
  </si>
  <si>
    <t>9.  Repo transactions in corporate debt securities during the period ending December 31, 2022 - Nil</t>
  </si>
  <si>
    <t>8.   Average Portfolio Maturity is 38 days.</t>
  </si>
  <si>
    <t>3.   Total Dividend (Net) declared during the period ended December 31, 2022 :</t>
  </si>
  <si>
    <t>8.   Average Portfolio Maturity is 1338 days.</t>
  </si>
  <si>
    <t>A. Hedging Positions through Futures as on 31-December-2022 : Nil</t>
  </si>
  <si>
    <t>B. Other than Hedging Positions through Futures as on 31-December-2022 : Nil</t>
  </si>
  <si>
    <t>C. Hedging Position through Put Option as on 31-December-2022 : Nil</t>
  </si>
  <si>
    <t>D. Other than Hedging Positions through Options as on 31-December-2022 : Nil</t>
  </si>
  <si>
    <t>E. Hedging Positions through swaps as on 30-December-2022: Nil</t>
  </si>
  <si>
    <t>December-22</t>
  </si>
  <si>
    <t>December 30, 2022 (Rs.)</t>
  </si>
  <si>
    <t>Export Import Bank of India (06/01/2023)</t>
  </si>
  <si>
    <t>Parag Parikh Flexi Cap Fund</t>
  </si>
  <si>
    <t>Parag Parikh Tax Saver Fund</t>
  </si>
  <si>
    <t>Monthly Portfolio Statement as on December 31, 2022</t>
  </si>
  <si>
    <t>null</t>
  </si>
  <si>
    <t>HDFC03</t>
  </si>
  <si>
    <t>Housing Development Finance Corporation Limited</t>
  </si>
  <si>
    <t>INE001A01036</t>
  </si>
  <si>
    <t>BAJA01</t>
  </si>
  <si>
    <t>Bajaj Holdings &amp; Investment Limited</t>
  </si>
  <si>
    <t>INE118A01012</t>
  </si>
  <si>
    <t>UTIB02</t>
  </si>
  <si>
    <t>Axis Bank Limited</t>
  </si>
  <si>
    <t>INE238A01034</t>
  </si>
  <si>
    <t>Banks</t>
  </si>
  <si>
    <t>IBCL05</t>
  </si>
  <si>
    <t>ICICI Bank Limited</t>
  </si>
  <si>
    <t>INE090A01021</t>
  </si>
  <si>
    <t>HCLT02</t>
  </si>
  <si>
    <t>HCL Technologies Limited</t>
  </si>
  <si>
    <t>INE860A01027</t>
  </si>
  <si>
    <t>IT - Software</t>
  </si>
  <si>
    <t>HERO02</t>
  </si>
  <si>
    <t>Hero MotoCorp Limited</t>
  </si>
  <si>
    <t>INE158A01026</t>
  </si>
  <si>
    <t>IEEL02</t>
  </si>
  <si>
    <t>Indian Energy Exchange Limited</t>
  </si>
  <si>
    <t>INE022Q01020</t>
  </si>
  <si>
    <t>Capital Markets</t>
  </si>
  <si>
    <t>CDSL01</t>
  </si>
  <si>
    <t>Central Depository Services (India) Limited</t>
  </si>
  <si>
    <t>INE736A01011</t>
  </si>
  <si>
    <t>MOFS03</t>
  </si>
  <si>
    <t>Motilal Oswal Financial Services Limited</t>
  </si>
  <si>
    <t>INE338I01027</t>
  </si>
  <si>
    <t>MCEX01</t>
  </si>
  <si>
    <t>Multi Commodity Exchange of India Limited</t>
  </si>
  <si>
    <t>INE745G01035</t>
  </si>
  <si>
    <t>NMDC01</t>
  </si>
  <si>
    <t>NMDC Limited</t>
  </si>
  <si>
    <t>INE584A01023</t>
  </si>
  <si>
    <t>Minerals &amp; Mining</t>
  </si>
  <si>
    <t>SPIL03</t>
  </si>
  <si>
    <t>Sun Pharmaceutical Industries Limited</t>
  </si>
  <si>
    <t>INE044A01036</t>
  </si>
  <si>
    <t>Pharmaceuticals &amp; Biotechnology</t>
  </si>
  <si>
    <t>Bajaj Finance Limited</t>
  </si>
  <si>
    <t>INE296A01024</t>
  </si>
  <si>
    <t>CHEL02</t>
  </si>
  <si>
    <t>Zydus Lifesciences Limited</t>
  </si>
  <si>
    <t>INE010B01027</t>
  </si>
  <si>
    <t>Reliance Industries Limited</t>
  </si>
  <si>
    <t>INE002A01018</t>
  </si>
  <si>
    <t>Petroleum Products</t>
  </si>
  <si>
    <t>DRRL02</t>
  </si>
  <si>
    <t>Dr. Reddy's Laboratories Limited</t>
  </si>
  <si>
    <t>INE089A01023</t>
  </si>
  <si>
    <t>CIPL03</t>
  </si>
  <si>
    <t>Cipla Limited</t>
  </si>
  <si>
    <t>INE059A01026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</si>
  <si>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</si>
  <si>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</si>
  <si>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</si>
  <si>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</si>
  <si>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</si>
  <si>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</si>
  <si>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</si>
  <si>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ICRA01</t>
  </si>
  <si>
    <t>ICRA Limited</t>
  </si>
  <si>
    <t>INE725G01011</t>
  </si>
  <si>
    <t>MAUD01</t>
  </si>
  <si>
    <t>Maruti Suzuki India Limited</t>
  </si>
  <si>
    <t>INE585B01010</t>
  </si>
  <si>
    <t>KOMA02</t>
  </si>
  <si>
    <t>Kotak Mahindra Bank Limited</t>
  </si>
  <si>
    <t>INE237A01028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</si>
  <si>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</si>
  <si>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</si>
  <si>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</si>
  <si>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</si>
  <si>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</si>
  <si>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</si>
  <si>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GUAM02</t>
  </si>
  <si>
    <t>Ambuja Cements Limited</t>
  </si>
  <si>
    <t>INE079A01024</t>
  </si>
  <si>
    <t>Cement &amp; Cement Products</t>
  </si>
  <si>
    <t>IIBL01</t>
  </si>
  <si>
    <t>IndusInd Bank Limited</t>
  </si>
  <si>
    <t>INE095A01012</t>
  </si>
  <si>
    <t>MASC01</t>
  </si>
  <si>
    <t>Maharashtra Scooters Limited</t>
  </si>
  <si>
    <t>INE288A01013</t>
  </si>
  <si>
    <t>TEMA02</t>
  </si>
  <si>
    <t>Tech Mahindra Limited</t>
  </si>
  <si>
    <t>INE669C01036</t>
  </si>
  <si>
    <t>HLEL02</t>
  </si>
  <si>
    <t>Hindustan Unilever Limited</t>
  </si>
  <si>
    <t>INE030A01027</t>
  </si>
  <si>
    <t>HDLI01</t>
  </si>
  <si>
    <t>HDFC Life Insurance Company Limited</t>
  </si>
  <si>
    <t>INE795G01014</t>
  </si>
  <si>
    <t>Insurance</t>
  </si>
  <si>
    <t>NMST01</t>
  </si>
  <si>
    <t>INE0NNS01018</t>
  </si>
  <si>
    <t>Equity &amp; Equity related Foreign Investments</t>
  </si>
  <si>
    <t>951692USD</t>
  </si>
  <si>
    <t>Microsoft Corp</t>
  </si>
  <si>
    <t>US5949181045</t>
  </si>
  <si>
    <t>29798540USD</t>
  </si>
  <si>
    <t>Alphabet Inc A</t>
  </si>
  <si>
    <t>US02079K3059</t>
  </si>
  <si>
    <t>645156USD</t>
  </si>
  <si>
    <t>Amazon Com Inc</t>
  </si>
  <si>
    <t>US0231351067</t>
  </si>
  <si>
    <t>14971609USD</t>
  </si>
  <si>
    <t>Meta Platforms Registered Shares A</t>
  </si>
  <si>
    <t>US30303M1027</t>
  </si>
  <si>
    <t>4682984USD</t>
  </si>
  <si>
    <t>US86959X1072</t>
  </si>
  <si>
    <t>HDFC Life Insurance Company Limited January 2023 Future</t>
  </si>
  <si>
    <t>Hindustan Unilever Limited January 2023 Future</t>
  </si>
  <si>
    <t>Tech Mahindra Limited January 2023 Future</t>
  </si>
  <si>
    <t>IndusInd Bank Limited January 2023 Future</t>
  </si>
  <si>
    <t>Ambuja Cements Limited January 2023 Future</t>
  </si>
  <si>
    <t>Kotak Mahindra Bank Limited January 2023 Future</t>
  </si>
  <si>
    <t>Maruti Suzuki India Limited January 2023 Future</t>
  </si>
  <si>
    <t>Reliance Industries Limited January 2023 Future</t>
  </si>
  <si>
    <t>Bajaj Finance Limited January 2023 Future</t>
  </si>
  <si>
    <t>FDUT994</t>
  </si>
  <si>
    <t>4.60% Axis Bank Limited (03/11/2023)</t>
  </si>
  <si>
    <t>FDUT992</t>
  </si>
  <si>
    <t>4.60% Axis Bank Limited (02/11/2023)</t>
  </si>
  <si>
    <t>FDUT991</t>
  </si>
  <si>
    <t>4.60% Axis Bank Limited (01/11/2023)</t>
  </si>
  <si>
    <t>FDUT997</t>
  </si>
  <si>
    <t>4.60% Axis Bank Limited (05/12/2023)</t>
  </si>
  <si>
    <t>FDUT966</t>
  </si>
  <si>
    <t>3.3% Axis Bank Limited (14/06/2023)</t>
  </si>
  <si>
    <t>FDUT964</t>
  </si>
  <si>
    <t>3.3% Axis Bank Limited (31/05/2023)</t>
  </si>
  <si>
    <t>FDUT981</t>
  </si>
  <si>
    <t>3.65% Axis Bank Limited (05/07/2023)</t>
  </si>
  <si>
    <t>FDUT982</t>
  </si>
  <si>
    <t>3.65% Axis Bank Limited (06/07/2023)</t>
  </si>
  <si>
    <t>FDUT983</t>
  </si>
  <si>
    <t>3.65% Axis Bank Limited (20/07/2023)</t>
  </si>
  <si>
    <t>FDUT965</t>
  </si>
  <si>
    <t>3.3% Axis Bank Limited (07/06/2023)</t>
  </si>
  <si>
    <t>FDUT989</t>
  </si>
  <si>
    <t>3.65% Axis Bank Limited (29/08/2023)</t>
  </si>
  <si>
    <t>FDUT995</t>
  </si>
  <si>
    <t>4.60% Axis Bank Limited (01/12/2023)</t>
  </si>
  <si>
    <t>FDUT988</t>
  </si>
  <si>
    <t>3.65% Axis Bank Limited (23/08/2023)</t>
  </si>
  <si>
    <t>FDUT996</t>
  </si>
  <si>
    <t>4.60% Axis Bank Limited (04/12/2023)</t>
  </si>
  <si>
    <t>FDUT990</t>
  </si>
  <si>
    <t>4.60% Axis Bank Limited (30/10/2023)</t>
  </si>
  <si>
    <t>FDUT993</t>
  </si>
  <si>
    <t>4% Axis Bank Limited (01/02/2023)</t>
  </si>
  <si>
    <t>FDHD2025</t>
  </si>
  <si>
    <t>5.7% HDFC Bank Limited (19/10/2023)</t>
  </si>
  <si>
    <t>$0.00%</t>
  </si>
  <si>
    <t xml:space="preserve">$  Less Than 0.01% of Net Asset Value </t>
  </si>
  <si>
    <t>TCSL01</t>
  </si>
  <si>
    <t>Tata Consultancy Services Limited</t>
  </si>
  <si>
    <t>INE467B01029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</si>
  <si>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</si>
  <si>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</si>
  <si>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</si>
  <si>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</si>
  <si>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</si>
  <si>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</si>
  <si>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</si>
  <si>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</si>
  <si>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</si>
  <si>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</si>
  <si>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</si>
  <si>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November 30, 2022 (Rs.)</t>
  </si>
  <si>
    <t>NSE_FUTCUR_USDINR_27/01/2023</t>
  </si>
  <si>
    <t>Notes &amp; Symbols :-</t>
  </si>
  <si>
    <t>*Traded on US OTC Markets. Underlying shares are listed on Tokyo Stock Exchange</t>
  </si>
  <si>
    <t># The Name of the Industry is in accordance with Industry Classification for Foreign Securities is as per NASDAQ.</t>
  </si>
  <si>
    <t>2.   Total value and percentage of Illiquid Equity Shares: Nil</t>
  </si>
  <si>
    <t>3.   Plan wise per unit Net Asset Value are as follows:</t>
  </si>
  <si>
    <t>Plan / Option</t>
  </si>
  <si>
    <t>13.  Deviation from the valuation prices given by valuation agencies: NIL</t>
  </si>
  <si>
    <t>14.  Disclosure for investments in derivative instruments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</si>
  <si>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</si>
  <si>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</si>
  <si>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</si>
  <si>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</si>
  <si>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</si>
  <si>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</si>
  <si>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</si>
  <si>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</si>
  <si>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Short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</si>
  <si>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</si>
  <si>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</si>
  <si>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</si>
  <si>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</si>
  <si>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</si>
  <si>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</si>
  <si>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</si>
  <si>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</si>
  <si>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</si>
  <si>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</si>
  <si>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Total exposure through options as a % of net assets : Nil</t>
  </si>
  <si>
    <t>4.   Total Dividend (Net) declared during the period ended December 31, 2022 - Nil</t>
  </si>
  <si>
    <t>5.   Total Bonus declared during the period ended December 31, 2022 - Nil</t>
  </si>
  <si>
    <t>12.  Repo transactions in corporate debt securities during the period ending December 31, 2022 is Nil.</t>
  </si>
  <si>
    <t>6.    Total outstanding exposure in derivative instruments as on December 31, 2022: Rs.(-46,81,72,64,000)</t>
  </si>
  <si>
    <t>7.    Total investment in Foreign Securities / ADRs / GDRs as on December 31, 2022: Rs. 43,78,24,17,851.83</t>
  </si>
  <si>
    <t>9.    Total Brokerage paid for Buying/ Selling of Investment for December 2022 is Rs. 1,60,69,743.86</t>
  </si>
  <si>
    <t>Currency Derivatives-27-Jan-2023</t>
  </si>
  <si>
    <t>Total %age of existing assets hedged through futures: 16.58%</t>
  </si>
  <si>
    <t>Note: In addition to this, 15.51% of our Portfolio is in Foreign Securities (USD) and 0.0003% is in Foreign Currency (USD). 82.49% of total Foreign Portfolio (USD) is hedged through Currency Derivatives to avoid currency risk.</t>
  </si>
  <si>
    <t xml:space="preserve">For the period 01-December-2022 to 31-December-2022, the following details specified for hedging transactions through futures which have been squared off/expired : </t>
  </si>
  <si>
    <t xml:space="preserve">D. Other than Hedging Positions through Options as on 31-December-2022 : </t>
  </si>
  <si>
    <t>For the period 01-December-2022 to 31-December-2022, the following details specified for hedging transactions through options which have already been exercised/expired :</t>
  </si>
  <si>
    <t>E. Hedging Positions through swaps as on 31-December-2022: Nil</t>
  </si>
  <si>
    <t>6.    Total outstanding exposure in derivative instruments as on December 31, 2022 - Nil</t>
  </si>
  <si>
    <t>7.    Total investment in Foreign Securities / ADRs / GDRs as on December 31, 2022 - Nil</t>
  </si>
  <si>
    <t>11.  Repo transactions in corporate debt securities during the period ending December 31, 2022 - Nil</t>
  </si>
  <si>
    <t>8.    Total Commission paid in the month of December 2022 : Rs. 81,226,242.61</t>
  </si>
  <si>
    <t>8.    Total Commission paid in the month of December 2022 : 3,897,487.93</t>
  </si>
  <si>
    <t>IND A1+</t>
  </si>
  <si>
    <t>11.  Portfolio Turnover Ratio (Excluding Equity Arbitrage): 10.73</t>
  </si>
  <si>
    <t>10.  Portfolio Turnover Ratio : 5.28</t>
  </si>
  <si>
    <t>10.  Portfolio Turnover Ratio (Including Equity Arbitrage): 19.96</t>
  </si>
  <si>
    <t>Ferrous Metals</t>
  </si>
  <si>
    <t>Internet and Technology #</t>
  </si>
  <si>
    <t>Consumer Services #</t>
  </si>
  <si>
    <t>Automobiles #</t>
  </si>
  <si>
    <t xml:space="preserve">NMDC Steel Limited </t>
  </si>
  <si>
    <t>Parag Parikh Flexi Cap Fund (An open-ended dynamic equity scheme investing across large cap, mid-cap, small-cap stocks)</t>
  </si>
  <si>
    <t>Parag Parikh Liquid Fund (An Open Ended Liquid Scheme. A Relatively Low Interest Rate Risk and Relatively low Credit Risk)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</si>
  <si>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</si>
  <si>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</si>
  <si>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 xml:space="preserve">Kotak Mahindra Bank Limited (17/02/2023) </t>
  </si>
  <si>
    <t xml:space="preserve">National Bank For Agriculture and Rural Development (14/02/2023) </t>
  </si>
  <si>
    <t xml:space="preserve">Axis Bank Limited (28/02/2023) </t>
  </si>
  <si>
    <t xml:space="preserve">Axis Bank Limited (16/01/2023) </t>
  </si>
  <si>
    <t xml:space="preserve">National Bank For Agriculture and Rural Development (08/02/2023) </t>
  </si>
  <si>
    <t xml:space="preserve">Bank of Baroda (14/02/2023) </t>
  </si>
  <si>
    <t xml:space="preserve">Housing Development Finance Corporation Limited (03/03/2023) </t>
  </si>
  <si>
    <t>Parag Parikh Conservative Hybrid Fund - Direct Plan - Monthly IDCW*</t>
  </si>
  <si>
    <t>Parag Parikh Conservative Hybrid Fund - Regular Plan - Monthly IDCW*</t>
  </si>
  <si>
    <t xml:space="preserve">ICICI Bank Limited (17/11/2023) </t>
  </si>
  <si>
    <t xml:space="preserve">Axis Bank Limited (23/11/2023) </t>
  </si>
  <si>
    <t xml:space="preserve">Kotak Mahindra Bank Limited (11/12/2023) </t>
  </si>
  <si>
    <t xml:space="preserve">Bank of Baroda (20/12/2023) </t>
  </si>
  <si>
    <t xml:space="preserve">Housing Development Finance Corporation Limited (23/11/2023) </t>
  </si>
  <si>
    <t>PPFCF</t>
  </si>
  <si>
    <t>PPLF</t>
  </si>
  <si>
    <t>PPTSF</t>
  </si>
  <si>
    <t>PPCHF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</si>
  <si>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</si>
  <si>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</si>
  <si>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</si>
  <si>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</si>
  <si>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</si>
  <si>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</si>
  <si>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</si>
  <si>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</si>
  <si>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</si>
  <si>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December 31, 2021 to December 30, 2022 (Last 1 year)</t>
  </si>
  <si>
    <t>December 31, 2019 to December 30, 2022 (Last 3 year)</t>
  </si>
  <si>
    <t>December 29, 2017 to December 30, 2022 (Last 5 year)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</si>
  <si>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</si>
  <si>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</si>
  <si>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</si>
  <si>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</si>
  <si>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</si>
  <si>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</si>
  <si>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</si>
  <si>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</si>
  <si>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</si>
  <si>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</si>
  <si>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</si>
  <si>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</si>
  <si>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</si>
  <si>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</si>
  <si>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</si>
  <si>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</si>
  <si>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December 30, 2022</t>
  </si>
  <si>
    <t>Macaulay Duration (years)</t>
  </si>
  <si>
    <t>Net Asset Value (NAV) as on December 30, 2022</t>
  </si>
  <si>
    <t>Regular Plan : 47.7107</t>
  </si>
  <si>
    <t>Direct Plan : 51.0328</t>
  </si>
  <si>
    <t>Particulars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</si>
  <si>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</si>
  <si>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</si>
  <si>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</si>
  <si>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</si>
  <si>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</si>
  <si>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</si>
  <si>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</si>
  <si>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Crisil Liquid Fund AI Index</t>
  </si>
  <si>
    <t>CRISIL 1 year T-bill Index</t>
  </si>
  <si>
    <t>Since Inception (11 May, 2018)</t>
  </si>
  <si>
    <t>December 23, 2022 to December 30, 2022 (Last 7 Days)</t>
  </si>
  <si>
    <t>December 15, 2022 to December 30, 2022 (Last 15 days)</t>
  </si>
  <si>
    <t>November 31, 2022 to December 30, 2022 (Last 1 Month)</t>
  </si>
  <si>
    <t>Regular Plan : 1229.9722</t>
  </si>
  <si>
    <t>Direct Plan : 1235.8144</t>
  </si>
  <si>
    <t>Avg maturity of the fund (days)</t>
  </si>
  <si>
    <t>Modified duration (years)</t>
  </si>
  <si>
    <t>YTM</t>
  </si>
  <si>
    <t>Riskometer</t>
  </si>
  <si>
    <t>1.Income over short term.</t>
  </si>
  <si>
    <t>2.Investments in Debt/Money Market instruments.</t>
  </si>
  <si>
    <t xml:space="preserve">                 CRISIL Liquid Fund AI Index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</si>
  <si>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</si>
  <si>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</si>
  <si>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</si>
  <si>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</si>
  <si>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Regular Plan : 19.85</t>
  </si>
  <si>
    <t>Direct Plan : 20.7372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</si>
  <si>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</si>
  <si>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</si>
  <si>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</si>
  <si>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</si>
  <si>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</si>
  <si>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</si>
  <si>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</si>
  <si>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</si>
  <si>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</si>
  <si>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</si>
  <si>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</si>
  <si>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11.1998</t>
  </si>
  <si>
    <t>Direct Plan : 11.2538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</si>
  <si>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</si>
  <si>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</si>
  <si>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     CRISIL Hybrid 85+15 - Conservative Index TRI</t>
  </si>
  <si>
    <t>9.    Total Brokerage paid for Buying/ Selling of Investment for December 2022 is Rs. 199,664.69</t>
  </si>
  <si>
    <t>Arbitrage</t>
  </si>
  <si>
    <t>DERIVATIVES</t>
  </si>
  <si>
    <t>Market value 
(Rs. in Lakhs)</t>
  </si>
  <si>
    <t>% to AUM</t>
  </si>
  <si>
    <t>Notes &amp; Symbols</t>
  </si>
  <si>
    <t>Currency Future</t>
  </si>
  <si>
    <t>Stock Futures</t>
  </si>
  <si>
    <t>Derivatives Total</t>
  </si>
  <si>
    <t>Industry^^</t>
  </si>
  <si>
    <t>^^ The Name of the Industry is in accordance with Industry Classification as recommended by AMFI.</t>
  </si>
  <si>
    <t>Since Inception from May 24,2013</t>
  </si>
  <si>
    <t>Since Inception from July 24,2019</t>
  </si>
  <si>
    <t>Suzuki Motor Corp*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</si>
</sst>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_-* #,##0.00_-;\-* #,##0.00_-;_-* &quot;-&quot;??_-;_-@_-"/>
    <numFmt numFmtId="165" formatCode="#,##0.00;\(#,##0.00\)"/>
    <numFmt numFmtId="166" formatCode="#,##0.00%;\(#,##0.00\)%"/>
    <numFmt numFmtId="167" formatCode="#,##0.00%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$-409]d/mmm/yy;@"/>
    <numFmt numFmtId="174" formatCode="0.00000000"/>
    <numFmt numFmtId="175" formatCode="#,##0.0000"/>
    <numFmt numFmtId="176" formatCode="_(* #,##0_);_(* \(#,##0\);_(* &quot;-&quot;_);_(* @_)"/>
    <numFmt numFmtId="177" formatCode="_(* #,##0.00_);_(* \(#,##0.00\);_(* &quot;-&quot;_);_(* @_)"/>
    <numFmt numFmtId="178" formatCode="#,##0.0"/>
    <numFmt numFmtId="179" formatCode="[$-409]mmmm/yy;@"/>
    <numFmt numFmtId="180" formatCode="0.0000%"/>
    <numFmt numFmtId="181" formatCode="#,##0.000"/>
    <numFmt numFmtId="182" formatCode="_(* #,##0_);_(* \(#,##0\);_(* \-??_);_(@_)"/>
    <numFmt numFmtId="183" formatCode="0.00_);\(0.00\)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b/>
      <sz val="1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indexed="8"/>
      <name val="Franklin Gothic Book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  <font>
      <sz val="10"/>
      <color rgb="FFFF0000"/>
      <name val="Times New Roman"/>
      <family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sz val="8.25"/>
      <color theme="1"/>
      <name val="Microsoft Sans Serif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>
        <color theme="0" tint="-0.149959996342659"/>
      </bottom>
    </border>
    <border>
      <left style="medium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>
        <color indexed="8"/>
      </right>
      <top style="medium">
        <color indexed="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2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6" fontId="2" fillId="0" borderId="6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67" fontId="2" fillId="0" borderId="7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7" fontId="3" fillId="0" borderId="15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10" fontId="2" fillId="0" borderId="1" xfId="15" applyNumberFormat="1" applyFont="1" applyFill="1" applyBorder="1" applyAlignment="1" applyProtection="1">
      <alignment horizontal="right" vertical="top" wrapText="1"/>
      <protection/>
    </xf>
    <xf numFmtId="4" fontId="3" fillId="0" borderId="9" xfId="0" applyNumberFormat="1" applyFont="1" applyBorder="1" applyAlignment="1">
      <alignment horizontal="right" vertical="top" wrapText="1"/>
    </xf>
    <xf numFmtId="10" fontId="3" fillId="0" borderId="1" xfId="0" applyNumberFormat="1" applyFont="1" applyBorder="1" applyAlignment="1">
      <alignment horizontal="right" vertical="top" wrapText="1"/>
    </xf>
    <xf numFmtId="10" fontId="0" fillId="0" borderId="0" xfId="15" applyNumberFormat="1" applyFont="1" applyFill="1" applyBorder="1" applyAlignment="1" applyProtection="1">
      <alignment wrapText="1"/>
      <protection locked="0"/>
    </xf>
    <xf numFmtId="10" fontId="0" fillId="0" borderId="0" xfId="15" applyNumberFormat="1" applyFont="1"/>
    <xf numFmtId="0" fontId="8" fillId="0" borderId="18" xfId="0" applyFont="1" applyBorder="1"/>
    <xf numFmtId="0" fontId="9" fillId="0" borderId="19" xfId="0" applyFont="1" applyBorder="1"/>
    <xf numFmtId="168" fontId="9" fillId="0" borderId="19" xfId="20" applyNumberFormat="1" applyFont="1" applyFill="1" applyBorder="1"/>
    <xf numFmtId="168" fontId="10" fillId="0" borderId="19" xfId="18" applyNumberFormat="1" applyFont="1" applyFill="1" applyBorder="1"/>
    <xf numFmtId="164" fontId="8" fillId="0" borderId="19" xfId="18" applyFont="1" applyFill="1" applyBorder="1" applyAlignment="1">
      <alignment horizontal="right"/>
    </xf>
    <xf numFmtId="169" fontId="10" fillId="0" borderId="20" xfId="0" applyNumberFormat="1" applyFont="1" applyBorder="1"/>
    <xf numFmtId="0" fontId="11" fillId="0" borderId="21" xfId="0" applyFont="1" applyBorder="1"/>
    <xf numFmtId="43" fontId="11" fillId="0" borderId="0" xfId="20" applyFont="1" applyFill="1" applyBorder="1" applyAlignment="1">
      <alignment horizontal="right"/>
    </xf>
    <xf numFmtId="164" fontId="10" fillId="0" borderId="0" xfId="18" applyFont="1" applyFill="1" applyBorder="1"/>
    <xf numFmtId="169" fontId="10" fillId="0" borderId="22" xfId="0" applyNumberFormat="1" applyFont="1" applyBorder="1"/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1" xfId="0" applyFont="1" applyBorder="1" applyAlignment="1">
      <alignment horizontal="left" vertical="top"/>
    </xf>
    <xf numFmtId="0" fontId="11" fillId="0" borderId="21" xfId="0" applyFont="1" applyBorder="1" applyAlignment="1">
      <alignment vertical="top"/>
    </xf>
    <xf numFmtId="0" fontId="10" fillId="0" borderId="23" xfId="0" applyFont="1" applyBorder="1"/>
    <xf numFmtId="0" fontId="11" fillId="0" borderId="23" xfId="0" applyFont="1" applyBorder="1" applyAlignment="1">
      <alignment horizontal="center"/>
    </xf>
    <xf numFmtId="170" fontId="10" fillId="0" borderId="23" xfId="0" applyNumberFormat="1" applyFont="1" applyBorder="1"/>
    <xf numFmtId="171" fontId="10" fillId="0" borderId="0" xfId="18" applyNumberFormat="1" applyFont="1" applyFill="1" applyBorder="1"/>
    <xf numFmtId="172" fontId="10" fillId="0" borderId="0" xfId="18" applyNumberFormat="1" applyFont="1" applyFill="1" applyBorder="1"/>
    <xf numFmtId="0" fontId="10" fillId="0" borderId="21" xfId="0" applyFont="1" applyBorder="1"/>
    <xf numFmtId="0" fontId="11" fillId="0" borderId="23" xfId="0" applyFont="1" applyBorder="1" applyAlignment="1">
      <alignment vertical="top" wrapText="1"/>
    </xf>
    <xf numFmtId="0" fontId="11" fillId="0" borderId="21" xfId="21" applyFont="1" applyFill="1" applyBorder="1" applyAlignment="1">
      <alignment vertical="top"/>
      <protection/>
    </xf>
    <xf numFmtId="0" fontId="11" fillId="0" borderId="21" xfId="0" applyFont="1" applyBorder="1" applyAlignment="1">
      <alignment horizontal="left" vertical="top" indent="3"/>
    </xf>
    <xf numFmtId="0" fontId="11" fillId="0" borderId="2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4" fontId="10" fillId="0" borderId="23" xfId="15" applyNumberFormat="1" applyFont="1" applyFill="1" applyBorder="1"/>
    <xf numFmtId="43" fontId="10" fillId="0" borderId="23" xfId="15" applyNumberFormat="1" applyFont="1" applyFill="1" applyBorder="1"/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9" xfId="21" applyFont="1" applyFill="1" applyBorder="1">
      <alignment/>
      <protection/>
    </xf>
    <xf numFmtId="0" fontId="11" fillId="0" borderId="30" xfId="21" applyFont="1" applyFill="1" applyBorder="1">
      <alignment/>
      <protection/>
    </xf>
    <xf numFmtId="0" fontId="11" fillId="0" borderId="0" xfId="21" applyFont="1" applyFill="1">
      <alignment/>
      <protection/>
    </xf>
    <xf numFmtId="10" fontId="10" fillId="0" borderId="0" xfId="15" applyNumberFormat="1" applyFont="1" applyFill="1" applyBorder="1"/>
    <xf numFmtId="0" fontId="11" fillId="0" borderId="31" xfId="21" applyFont="1" applyFill="1" applyBorder="1">
      <alignment/>
      <protection/>
    </xf>
    <xf numFmtId="0" fontId="11" fillId="0" borderId="32" xfId="21" applyFont="1" applyFill="1" applyBorder="1">
      <alignment/>
      <protection/>
    </xf>
    <xf numFmtId="4" fontId="11" fillId="0" borderId="32" xfId="21" applyNumberFormat="1" applyFont="1" applyFill="1" applyBorder="1">
      <alignment/>
      <protection/>
    </xf>
    <xf numFmtId="0" fontId="9" fillId="0" borderId="32" xfId="21" applyFont="1" applyFill="1" applyBorder="1">
      <alignment/>
      <protection/>
    </xf>
    <xf numFmtId="169" fontId="10" fillId="0" borderId="33" xfId="0" applyNumberFormat="1" applyFont="1" applyBorder="1"/>
    <xf numFmtId="0" fontId="11" fillId="0" borderId="0" xfId="0" applyFont="1" applyBorder="1"/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23" xfId="0" applyFont="1" applyBorder="1"/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3" fontId="10" fillId="0" borderId="0" xfId="15" applyNumberFormat="1" applyFont="1" applyFill="1" applyBorder="1"/>
    <xf numFmtId="169" fontId="10" fillId="0" borderId="0" xfId="0" applyNumberFormat="1" applyFont="1" applyBorder="1"/>
    <xf numFmtId="0" fontId="11" fillId="0" borderId="18" xfId="0" applyFont="1" applyBorder="1" applyAlignment="1">
      <alignment vertical="top"/>
    </xf>
    <xf numFmtId="0" fontId="11" fillId="0" borderId="19" xfId="21" applyFont="1" applyFill="1" applyBorder="1">
      <alignment/>
      <protection/>
    </xf>
    <xf numFmtId="10" fontId="10" fillId="0" borderId="19" xfId="15" applyNumberFormat="1" applyFont="1" applyFill="1" applyBorder="1"/>
    <xf numFmtId="164" fontId="10" fillId="0" borderId="19" xfId="18" applyFont="1" applyFill="1" applyBorder="1"/>
    <xf numFmtId="0" fontId="9" fillId="0" borderId="21" xfId="21" applyFont="1" applyFill="1" applyBorder="1" applyAlignment="1">
      <alignment vertical="top"/>
      <protection/>
    </xf>
    <xf numFmtId="0" fontId="11" fillId="0" borderId="0" xfId="21" applyFont="1" applyFill="1" applyAlignment="1">
      <alignment vertical="top"/>
      <protection/>
    </xf>
    <xf numFmtId="175" fontId="9" fillId="0" borderId="0" xfId="21" applyNumberFormat="1" applyFont="1" applyFill="1">
      <alignment/>
      <protection/>
    </xf>
    <xf numFmtId="176" fontId="11" fillId="0" borderId="0" xfId="20" applyNumberFormat="1" applyFont="1" applyFill="1" applyBorder="1"/>
    <xf numFmtId="168" fontId="11" fillId="0" borderId="0" xfId="20" applyNumberFormat="1" applyFont="1" applyFill="1" applyBorder="1"/>
    <xf numFmtId="0" fontId="9" fillId="0" borderId="21" xfId="0" applyFont="1" applyBorder="1"/>
    <xf numFmtId="0" fontId="9" fillId="0" borderId="0" xfId="0" applyFont="1" applyBorder="1"/>
    <xf numFmtId="0" fontId="8" fillId="0" borderId="0" xfId="0" applyFont="1" applyBorder="1"/>
    <xf numFmtId="4" fontId="11" fillId="0" borderId="0" xfId="0" applyNumberFormat="1" applyFont="1" applyBorder="1"/>
    <xf numFmtId="0" fontId="13" fillId="0" borderId="0" xfId="0" applyFont="1" applyBorder="1"/>
    <xf numFmtId="177" fontId="11" fillId="0" borderId="0" xfId="0" applyNumberFormat="1" applyFont="1" applyBorder="1"/>
    <xf numFmtId="0" fontId="11" fillId="0" borderId="21" xfId="20" applyNumberFormat="1" applyFont="1" applyFill="1" applyBorder="1" applyAlignment="1">
      <alignment horizontal="left"/>
    </xf>
    <xf numFmtId="0" fontId="11" fillId="0" borderId="0" xfId="20" applyNumberFormat="1" applyFont="1" applyFill="1" applyBorder="1" applyAlignment="1">
      <alignment horizontal="left"/>
    </xf>
    <xf numFmtId="0" fontId="13" fillId="0" borderId="21" xfId="0" applyFont="1" applyBorder="1"/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vertical="top" wrapText="1"/>
    </xf>
    <xf numFmtId="0" fontId="8" fillId="0" borderId="21" xfId="0" applyFont="1" applyBorder="1"/>
    <xf numFmtId="0" fontId="13" fillId="0" borderId="31" xfId="0" applyFont="1" applyBorder="1"/>
    <xf numFmtId="0" fontId="10" fillId="0" borderId="32" xfId="0" applyFont="1" applyBorder="1"/>
    <xf numFmtId="0" fontId="8" fillId="0" borderId="34" xfId="0" applyFont="1" applyBorder="1"/>
    <xf numFmtId="0" fontId="9" fillId="0" borderId="35" xfId="0" applyFont="1" applyBorder="1"/>
    <xf numFmtId="168" fontId="9" fillId="0" borderId="35" xfId="20" applyNumberFormat="1" applyFont="1" applyFill="1" applyBorder="1"/>
    <xf numFmtId="168" fontId="10" fillId="0" borderId="35" xfId="18" applyNumberFormat="1" applyFont="1" applyFill="1" applyBorder="1"/>
    <xf numFmtId="164" fontId="8" fillId="0" borderId="35" xfId="18" applyFont="1" applyFill="1" applyBorder="1" applyAlignment="1">
      <alignment horizontal="right"/>
    </xf>
    <xf numFmtId="169" fontId="10" fillId="0" borderId="36" xfId="0" applyNumberFormat="1" applyFont="1" applyBorder="1"/>
    <xf numFmtId="0" fontId="11" fillId="0" borderId="37" xfId="0" applyFont="1" applyBorder="1"/>
    <xf numFmtId="169" fontId="10" fillId="0" borderId="38" xfId="0" applyNumberFormat="1" applyFont="1" applyBorder="1"/>
    <xf numFmtId="0" fontId="11" fillId="0" borderId="37" xfId="0" applyFont="1" applyBorder="1" applyAlignment="1">
      <alignment horizontal="left" vertical="top"/>
    </xf>
    <xf numFmtId="0" fontId="11" fillId="0" borderId="37" xfId="0" applyFont="1" applyBorder="1" applyAlignment="1">
      <alignment vertical="top"/>
    </xf>
    <xf numFmtId="173" fontId="11" fillId="0" borderId="3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/>
    <xf numFmtId="0" fontId="11" fillId="0" borderId="37" xfId="21" applyFont="1" applyFill="1" applyBorder="1" applyAlignment="1">
      <alignment vertical="top"/>
      <protection/>
    </xf>
    <xf numFmtId="0" fontId="11" fillId="0" borderId="37" xfId="0" applyFont="1" applyBorder="1" applyAlignment="1">
      <alignment horizontal="left" vertical="top" indent="3"/>
    </xf>
    <xf numFmtId="0" fontId="11" fillId="0" borderId="39" xfId="0" applyFont="1" applyBorder="1" applyAlignment="1">
      <alignment vertical="top"/>
    </xf>
    <xf numFmtId="0" fontId="11" fillId="0" borderId="40" xfId="0" applyFont="1" applyBorder="1" applyAlignment="1">
      <alignment vertical="top"/>
    </xf>
    <xf numFmtId="0" fontId="11" fillId="0" borderId="40" xfId="21" applyFont="1" applyFill="1" applyBorder="1">
      <alignment/>
      <protection/>
    </xf>
    <xf numFmtId="0" fontId="11" fillId="0" borderId="28" xfId="21" applyFont="1" applyFill="1" applyBorder="1">
      <alignment/>
      <protection/>
    </xf>
    <xf numFmtId="4" fontId="11" fillId="0" borderId="28" xfId="21" applyNumberFormat="1" applyFont="1" applyFill="1" applyBorder="1">
      <alignment/>
      <protection/>
    </xf>
    <xf numFmtId="0" fontId="9" fillId="0" borderId="28" xfId="21" applyFont="1" applyFill="1" applyBorder="1">
      <alignment/>
      <protection/>
    </xf>
    <xf numFmtId="169" fontId="10" fillId="0" borderId="41" xfId="0" applyNumberFormat="1" applyFont="1" applyBorder="1"/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165" fontId="3" fillId="0" borderId="9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15" fontId="11" fillId="0" borderId="24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173" fontId="11" fillId="0" borderId="24" xfId="0" applyNumberFormat="1" applyFont="1" applyBorder="1" applyAlignment="1">
      <alignment horizontal="center" vertical="top"/>
    </xf>
    <xf numFmtId="174" fontId="10" fillId="0" borderId="23" xfId="0" applyNumberFormat="1" applyFont="1" applyBorder="1"/>
    <xf numFmtId="15" fontId="11" fillId="0" borderId="37" xfId="0" applyNumberFormat="1" applyFont="1" applyBorder="1" applyAlignment="1">
      <alignment horizontal="center" vertical="top"/>
    </xf>
    <xf numFmtId="15" fontId="11" fillId="0" borderId="2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64" fontId="10" fillId="0" borderId="0" xfId="18" applyFont="1" applyFill="1" applyBorder="1" applyAlignment="1">
      <alignment horizontal="center"/>
    </xf>
    <xf numFmtId="169" fontId="10" fillId="0" borderId="38" xfId="0" applyNumberFormat="1" applyFont="1" applyBorder="1" applyAlignment="1">
      <alignment horizontal="center"/>
    </xf>
    <xf numFmtId="173" fontId="11" fillId="0" borderId="23" xfId="0" applyNumberFormat="1" applyFont="1" applyBorder="1" applyAlignment="1" quotePrefix="1">
      <alignment horizontal="center" vertical="top"/>
    </xf>
    <xf numFmtId="0" fontId="11" fillId="0" borderId="23" xfId="0" applyFont="1" applyBorder="1" applyAlignment="1">
      <alignment horizontal="center" vertical="top"/>
    </xf>
    <xf numFmtId="164" fontId="12" fillId="0" borderId="0" xfId="18" applyFont="1" applyFill="1" applyBorder="1"/>
    <xf numFmtId="173" fontId="11" fillId="0" borderId="37" xfId="0" applyNumberFormat="1" applyFont="1" applyBorder="1" applyAlignment="1" quotePrefix="1">
      <alignment horizontal="center" vertical="top"/>
    </xf>
    <xf numFmtId="173" fontId="11" fillId="0" borderId="23" xfId="0" applyNumberFormat="1" applyFont="1" applyBorder="1" applyAlignment="1">
      <alignment horizontal="center" vertical="top"/>
    </xf>
    <xf numFmtId="0" fontId="10" fillId="0" borderId="24" xfId="0" applyFont="1" applyBorder="1"/>
    <xf numFmtId="0" fontId="11" fillId="0" borderId="24" xfId="0" applyFont="1" applyBorder="1"/>
    <xf numFmtId="168" fontId="11" fillId="0" borderId="23" xfId="18" applyNumberFormat="1" applyFont="1" applyFill="1" applyBorder="1"/>
    <xf numFmtId="3" fontId="11" fillId="0" borderId="23" xfId="18" applyNumberFormat="1" applyFont="1" applyFill="1" applyBorder="1"/>
    <xf numFmtId="43" fontId="11" fillId="0" borderId="0" xfId="0" applyNumberFormat="1" applyFont="1" applyBorder="1"/>
    <xf numFmtId="168" fontId="11" fillId="0" borderId="0" xfId="0" applyNumberFormat="1" applyFont="1" applyBorder="1"/>
    <xf numFmtId="10" fontId="0" fillId="0" borderId="0" xfId="0" applyNumberFormat="1" applyFill="1" applyAlignment="1" applyProtection="1">
      <alignment wrapText="1"/>
      <protection locked="0"/>
    </xf>
    <xf numFmtId="10" fontId="5" fillId="0" borderId="0" xfId="0" applyNumberFormat="1" applyFont="1" applyFill="1" applyBorder="1" applyAlignment="1">
      <alignment horizontal="justify" vertical="top" wrapText="1"/>
    </xf>
    <xf numFmtId="10" fontId="0" fillId="0" borderId="0" xfId="0" applyNumberFormat="1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22" applyFont="1" applyAlignment="1" applyProtection="1">
      <alignment wrapText="1"/>
      <protection locked="0"/>
    </xf>
    <xf numFmtId="0" fontId="3" fillId="0" borderId="0" xfId="22" applyFont="1" applyAlignment="1">
      <alignment horizontal="left" vertical="top" wrapText="1"/>
      <protection/>
    </xf>
    <xf numFmtId="0" fontId="0" fillId="0" borderId="0" xfId="22">
      <alignment/>
      <protection/>
    </xf>
    <xf numFmtId="0" fontId="3" fillId="0" borderId="0" xfId="22" applyFont="1" applyAlignment="1">
      <alignment horizontal="center" vertical="top" wrapText="1"/>
      <protection/>
    </xf>
    <xf numFmtId="0" fontId="2" fillId="0" borderId="0" xfId="22" applyFont="1" applyAlignment="1">
      <alignment horizontal="left" vertical="top" wrapText="1"/>
      <protection/>
    </xf>
    <xf numFmtId="0" fontId="4" fillId="0" borderId="0" xfId="22" applyFont="1" applyAlignment="1">
      <alignment horizontal="left" vertical="top" wrapText="1"/>
      <protection/>
    </xf>
    <xf numFmtId="0" fontId="3" fillId="0" borderId="2" xfId="22" applyFont="1" applyBorder="1" applyAlignment="1">
      <alignment horizontal="left" vertical="center" wrapText="1"/>
      <protection/>
    </xf>
    <xf numFmtId="0" fontId="3" fillId="0" borderId="3" xfId="22" applyFont="1" applyBorder="1" applyAlignment="1">
      <alignment horizontal="left" vertical="center" wrapText="1"/>
      <protection/>
    </xf>
    <xf numFmtId="0" fontId="3" fillId="0" borderId="3" xfId="22" applyFont="1" applyBorder="1" applyAlignment="1">
      <alignment horizontal="center" vertical="center" wrapText="1"/>
      <protection/>
    </xf>
    <xf numFmtId="0" fontId="3" fillId="0" borderId="4" xfId="22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justify" vertical="top" wrapText="1"/>
      <protection/>
    </xf>
    <xf numFmtId="0" fontId="3" fillId="0" borderId="5" xfId="22" applyFont="1" applyBorder="1" applyAlignment="1">
      <alignment horizontal="left" vertical="top" wrapText="1"/>
      <protection/>
    </xf>
    <xf numFmtId="0" fontId="2" fillId="0" borderId="6" xfId="22" applyFont="1" applyBorder="1" applyAlignment="1">
      <alignment horizontal="left" vertical="top" wrapText="1"/>
      <protection/>
    </xf>
    <xf numFmtId="0" fontId="6" fillId="0" borderId="7" xfId="22" applyFont="1" applyBorder="1" applyAlignment="1">
      <alignment horizontal="right" vertical="top" wrapText="1"/>
      <protection/>
    </xf>
    <xf numFmtId="0" fontId="6" fillId="0" borderId="8" xfId="22" applyFont="1" applyBorder="1" applyAlignment="1">
      <alignment horizontal="right" vertical="top" wrapText="1"/>
      <protection/>
    </xf>
    <xf numFmtId="0" fontId="7" fillId="0" borderId="0" xfId="22" applyFont="1" applyAlignment="1">
      <alignment horizontal="left" vertical="top" wrapText="1"/>
      <protection/>
    </xf>
    <xf numFmtId="0" fontId="2" fillId="0" borderId="5" xfId="22" applyFont="1" applyBorder="1" applyAlignment="1">
      <alignment horizontal="left" vertical="top" wrapText="1"/>
      <protection/>
    </xf>
    <xf numFmtId="3" fontId="2" fillId="0" borderId="6" xfId="22" applyNumberFormat="1" applyFont="1" applyBorder="1" applyAlignment="1">
      <alignment horizontal="right" vertical="top" wrapText="1"/>
      <protection/>
    </xf>
    <xf numFmtId="165" fontId="2" fillId="0" borderId="7" xfId="22" applyNumberFormat="1" applyFont="1" applyBorder="1" applyAlignment="1">
      <alignment horizontal="right" vertical="top" wrapText="1"/>
      <protection/>
    </xf>
    <xf numFmtId="166" fontId="2" fillId="0" borderId="6" xfId="22" applyNumberFormat="1" applyFont="1" applyBorder="1" applyAlignment="1">
      <alignment horizontal="right" vertical="top" wrapText="1"/>
      <protection/>
    </xf>
    <xf numFmtId="0" fontId="2" fillId="0" borderId="7" xfId="22" applyFont="1" applyBorder="1" applyAlignment="1">
      <alignment horizontal="right" vertical="top" wrapText="1"/>
      <protection/>
    </xf>
    <xf numFmtId="0" fontId="2" fillId="0" borderId="8" xfId="22" applyFont="1" applyBorder="1" applyAlignment="1">
      <alignment horizontal="right" vertical="top" wrapText="1"/>
      <protection/>
    </xf>
    <xf numFmtId="165" fontId="3" fillId="0" borderId="9" xfId="22" applyNumberFormat="1" applyFont="1" applyBorder="1" applyAlignment="1">
      <alignment horizontal="right" vertical="top" wrapText="1"/>
      <protection/>
    </xf>
    <xf numFmtId="166" fontId="3" fillId="0" borderId="1" xfId="22" applyNumberFormat="1" applyFont="1" applyBorder="1" applyAlignment="1">
      <alignment horizontal="right" vertical="top" wrapText="1"/>
      <protection/>
    </xf>
    <xf numFmtId="0" fontId="3" fillId="0" borderId="1" xfId="22" applyFont="1" applyBorder="1" applyAlignment="1">
      <alignment horizontal="right" vertical="top" wrapText="1"/>
      <protection/>
    </xf>
    <xf numFmtId="0" fontId="3" fillId="0" borderId="10" xfId="22" applyFont="1" applyBorder="1" applyAlignment="1">
      <alignment horizontal="right" vertical="top" wrapText="1"/>
      <protection/>
    </xf>
    <xf numFmtId="0" fontId="3" fillId="0" borderId="11" xfId="22" applyFont="1" applyBorder="1" applyAlignment="1">
      <alignment horizontal="left" vertical="top" wrapText="1"/>
      <protection/>
    </xf>
    <xf numFmtId="0" fontId="2" fillId="0" borderId="12" xfId="22" applyFont="1" applyBorder="1" applyAlignment="1">
      <alignment horizontal="left" vertical="top" wrapText="1"/>
      <protection/>
    </xf>
    <xf numFmtId="0" fontId="2" fillId="0" borderId="1" xfId="22" applyFont="1" applyBorder="1" applyAlignment="1">
      <alignment horizontal="left" vertical="top" wrapText="1"/>
      <protection/>
    </xf>
    <xf numFmtId="0" fontId="3" fillId="0" borderId="7" xfId="22" applyFont="1" applyBorder="1" applyAlignment="1">
      <alignment horizontal="left" vertical="top" wrapText="1"/>
      <protection/>
    </xf>
    <xf numFmtId="0" fontId="2" fillId="0" borderId="7" xfId="22" applyFont="1" applyBorder="1" applyAlignment="1">
      <alignment horizontal="left" vertical="top" wrapText="1"/>
      <protection/>
    </xf>
    <xf numFmtId="0" fontId="6" fillId="0" borderId="7" xfId="22" applyFont="1" applyBorder="1" applyAlignment="1">
      <alignment horizontal="left" vertical="top" wrapText="1"/>
      <protection/>
    </xf>
    <xf numFmtId="167" fontId="2" fillId="0" borderId="7" xfId="22" applyNumberFormat="1" applyFont="1" applyBorder="1" applyAlignment="1">
      <alignment horizontal="right" vertical="top" wrapText="1"/>
      <protection/>
    </xf>
    <xf numFmtId="165" fontId="3" fillId="0" borderId="1" xfId="22" applyNumberFormat="1" applyFont="1" applyBorder="1" applyAlignment="1">
      <alignment horizontal="right" vertical="top" wrapText="1"/>
      <protection/>
    </xf>
    <xf numFmtId="0" fontId="3" fillId="0" borderId="13" xfId="22" applyFont="1" applyBorder="1" applyAlignment="1">
      <alignment horizontal="left" vertical="top" wrapText="1"/>
      <protection/>
    </xf>
    <xf numFmtId="0" fontId="2" fillId="0" borderId="14" xfId="22" applyFont="1" applyBorder="1" applyAlignment="1">
      <alignment horizontal="left" vertical="top" wrapText="1"/>
      <protection/>
    </xf>
    <xf numFmtId="165" fontId="3" fillId="0" borderId="15" xfId="22" applyNumberFormat="1" applyFont="1" applyBorder="1" applyAlignment="1">
      <alignment horizontal="right" vertical="top" wrapText="1"/>
      <protection/>
    </xf>
    <xf numFmtId="167" fontId="3" fillId="0" borderId="15" xfId="22" applyNumberFormat="1" applyFont="1" applyBorder="1" applyAlignment="1">
      <alignment horizontal="right" vertical="top" wrapText="1"/>
      <protection/>
    </xf>
    <xf numFmtId="0" fontId="3" fillId="0" borderId="16" xfId="22" applyFont="1" applyBorder="1" applyAlignment="1">
      <alignment horizontal="right" vertical="top" wrapText="1"/>
      <protection/>
    </xf>
    <xf numFmtId="0" fontId="3" fillId="0" borderId="17" xfId="22" applyFont="1" applyBorder="1" applyAlignment="1">
      <alignment horizontal="right" vertical="top" wrapText="1"/>
      <protection/>
    </xf>
    <xf numFmtId="0" fontId="11" fillId="0" borderId="23" xfId="0" applyFont="1" applyFill="1" applyBorder="1" applyAlignment="1">
      <alignment horizontal="center"/>
    </xf>
    <xf numFmtId="0" fontId="10" fillId="0" borderId="23" xfId="0" applyFont="1" applyFill="1" applyBorder="1"/>
    <xf numFmtId="170" fontId="10" fillId="0" borderId="23" xfId="0" applyNumberFormat="1" applyFont="1" applyFill="1" applyBorder="1"/>
    <xf numFmtId="0" fontId="11" fillId="0" borderId="23" xfId="0" applyFont="1" applyFill="1" applyBorder="1"/>
    <xf numFmtId="178" fontId="0" fillId="0" borderId="0" xfId="22" applyNumberFormat="1">
      <alignment/>
      <protection/>
    </xf>
    <xf numFmtId="10" fontId="0" fillId="0" borderId="0" xfId="15" applyNumberFormat="1" applyFill="1" applyBorder="1"/>
    <xf numFmtId="165" fontId="0" fillId="0" borderId="0" xfId="22" applyNumberFormat="1">
      <alignment/>
      <protection/>
    </xf>
    <xf numFmtId="167" fontId="0" fillId="0" borderId="0" xfId="22" applyNumberFormat="1">
      <alignment/>
      <protection/>
    </xf>
    <xf numFmtId="0" fontId="15" fillId="0" borderId="18" xfId="0" applyFont="1" applyBorder="1"/>
    <xf numFmtId="0" fontId="16" fillId="0" borderId="19" xfId="0" applyFont="1" applyBorder="1"/>
    <xf numFmtId="168" fontId="16" fillId="0" borderId="19" xfId="18" applyNumberFormat="1" applyFont="1" applyFill="1" applyBorder="1"/>
    <xf numFmtId="164" fontId="16" fillId="0" borderId="19" xfId="18" applyFont="1" applyFill="1" applyBorder="1"/>
    <xf numFmtId="164" fontId="16" fillId="0" borderId="20" xfId="18" applyFont="1" applyFill="1" applyBorder="1"/>
    <xf numFmtId="169" fontId="16" fillId="0" borderId="22" xfId="0" applyNumberFormat="1" applyFont="1" applyBorder="1"/>
    <xf numFmtId="0" fontId="16" fillId="0" borderId="21" xfId="0" applyFont="1" applyBorder="1"/>
    <xf numFmtId="0" fontId="16" fillId="0" borderId="0" xfId="0" applyFont="1"/>
    <xf numFmtId="164" fontId="16" fillId="0" borderId="0" xfId="18" applyFont="1" applyFill="1" applyBorder="1"/>
    <xf numFmtId="164" fontId="16" fillId="0" borderId="22" xfId="18" applyFont="1" applyFill="1" applyBorder="1"/>
    <xf numFmtId="0" fontId="16" fillId="0" borderId="31" xfId="0" applyFont="1" applyBorder="1"/>
    <xf numFmtId="0" fontId="16" fillId="0" borderId="32" xfId="0" applyFont="1" applyBorder="1"/>
    <xf numFmtId="168" fontId="16" fillId="0" borderId="32" xfId="18" applyNumberFormat="1" applyFont="1" applyFill="1" applyBorder="1"/>
    <xf numFmtId="164" fontId="16" fillId="0" borderId="32" xfId="18" applyFont="1" applyFill="1" applyBorder="1"/>
    <xf numFmtId="164" fontId="16" fillId="0" borderId="33" xfId="18" applyFont="1" applyFill="1" applyBorder="1"/>
    <xf numFmtId="168" fontId="16" fillId="0" borderId="0" xfId="18" applyNumberFormat="1" applyFont="1" applyFill="1" applyBorder="1"/>
    <xf numFmtId="0" fontId="17" fillId="0" borderId="21" xfId="0" applyFont="1" applyBorder="1"/>
    <xf numFmtId="0" fontId="17" fillId="0" borderId="0" xfId="0" applyFont="1"/>
    <xf numFmtId="43" fontId="17" fillId="0" borderId="0" xfId="20" applyFont="1" applyFill="1" applyBorder="1" applyAlignment="1">
      <alignment horizontal="right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8" fillId="0" borderId="21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8" fillId="0" borderId="21" xfId="0" applyFont="1" applyBorder="1" applyAlignment="1">
      <alignment vertical="top"/>
    </xf>
    <xf numFmtId="0" fontId="16" fillId="0" borderId="24" xfId="0" applyFont="1" applyBorder="1" applyAlignment="1">
      <alignment horizontal="left" indent="5"/>
    </xf>
    <xf numFmtId="0" fontId="17" fillId="0" borderId="23" xfId="0" applyFont="1" applyBorder="1" applyAlignment="1">
      <alignment horizontal="center"/>
    </xf>
    <xf numFmtId="15" fontId="16" fillId="0" borderId="0" xfId="0" applyNumberFormat="1" applyFont="1"/>
    <xf numFmtId="170" fontId="16" fillId="0" borderId="23" xfId="0" applyNumberFormat="1" applyFont="1" applyBorder="1"/>
    <xf numFmtId="0" fontId="18" fillId="0" borderId="0" xfId="0" applyFont="1" applyAlignment="1">
      <alignment vertical="top"/>
    </xf>
    <xf numFmtId="168" fontId="16" fillId="0" borderId="22" xfId="18" applyNumberFormat="1" applyFont="1" applyFill="1" applyBorder="1"/>
    <xf numFmtId="4" fontId="18" fillId="0" borderId="0" xfId="18" applyNumberFormat="1" applyFont="1" applyFill="1" applyBorder="1" applyAlignment="1">
      <alignment vertical="top"/>
    </xf>
    <xf numFmtId="2" fontId="19" fillId="0" borderId="0" xfId="0" applyNumberFormat="1" applyFont="1" applyAlignment="1">
      <alignment horizontal="right"/>
    </xf>
    <xf numFmtId="0" fontId="18" fillId="0" borderId="21" xfId="21" applyFont="1" applyFill="1" applyBorder="1" applyAlignment="1">
      <alignment vertical="top"/>
      <protection/>
    </xf>
    <xf numFmtId="4" fontId="18" fillId="0" borderId="0" xfId="0" applyNumberFormat="1" applyFont="1" applyAlignment="1">
      <alignment vertical="top"/>
    </xf>
    <xf numFmtId="0" fontId="18" fillId="0" borderId="21" xfId="0" applyFont="1" applyBorder="1" applyAlignment="1">
      <alignment horizontal="left" vertical="top" indent="3"/>
    </xf>
    <xf numFmtId="0" fontId="20" fillId="0" borderId="0" xfId="0" applyFont="1"/>
    <xf numFmtId="164" fontId="19" fillId="0" borderId="0" xfId="18" applyFont="1" applyFill="1" applyAlignment="1">
      <alignment horizontal="right"/>
    </xf>
    <xf numFmtId="0" fontId="21" fillId="0" borderId="0" xfId="0" applyFont="1" applyAlignment="1">
      <alignment vertical="center"/>
    </xf>
    <xf numFmtId="4" fontId="22" fillId="0" borderId="0" xfId="0" applyNumberFormat="1" applyFont="1"/>
    <xf numFmtId="164" fontId="0" fillId="0" borderId="0" xfId="18" applyFont="1" applyFill="1"/>
    <xf numFmtId="2" fontId="18" fillId="0" borderId="0" xfId="0" applyNumberFormat="1" applyFont="1" applyAlignment="1">
      <alignment vertical="top"/>
    </xf>
    <xf numFmtId="2" fontId="18" fillId="0" borderId="21" xfId="0" applyNumberFormat="1" applyFont="1" applyBorder="1" applyAlignment="1">
      <alignment vertical="top"/>
    </xf>
    <xf numFmtId="164" fontId="0" fillId="0" borderId="0" xfId="18" applyFont="1" applyFill="1" applyBorder="1"/>
    <xf numFmtId="0" fontId="18" fillId="0" borderId="0" xfId="21" applyFont="1" applyFill="1" applyAlignment="1">
      <alignment vertical="top"/>
      <protection/>
    </xf>
    <xf numFmtId="175" fontId="23" fillId="0" borderId="0" xfId="21" applyNumberFormat="1" applyFont="1" applyFill="1">
      <alignment/>
      <protection/>
    </xf>
    <xf numFmtId="0" fontId="18" fillId="0" borderId="18" xfId="0" applyFont="1" applyBorder="1" applyAlignment="1">
      <alignment vertical="top"/>
    </xf>
    <xf numFmtId="0" fontId="18" fillId="0" borderId="19" xfId="21" applyFont="1" applyFill="1" applyBorder="1" applyAlignment="1">
      <alignment vertical="top"/>
      <protection/>
    </xf>
    <xf numFmtId="175" fontId="23" fillId="0" borderId="19" xfId="21" applyNumberFormat="1" applyFont="1" applyFill="1" applyBorder="1">
      <alignment/>
      <protection/>
    </xf>
    <xf numFmtId="0" fontId="23" fillId="0" borderId="24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/>
    <xf numFmtId="179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164" fontId="18" fillId="0" borderId="23" xfId="18" applyFont="1" applyFill="1" applyBorder="1"/>
    <xf numFmtId="0" fontId="18" fillId="0" borderId="24" xfId="0" applyFont="1" applyBorder="1"/>
    <xf numFmtId="171" fontId="18" fillId="0" borderId="23" xfId="18" applyNumberFormat="1" applyFont="1" applyFill="1" applyBorder="1"/>
    <xf numFmtId="0" fontId="23" fillId="0" borderId="42" xfId="0" applyFont="1" applyBorder="1"/>
    <xf numFmtId="0" fontId="23" fillId="0" borderId="0" xfId="0" applyFont="1" applyBorder="1"/>
    <xf numFmtId="0" fontId="18" fillId="0" borderId="0" xfId="0" applyFont="1" applyBorder="1"/>
    <xf numFmtId="0" fontId="23" fillId="0" borderId="21" xfId="0" applyFont="1" applyBorder="1"/>
    <xf numFmtId="0" fontId="24" fillId="0" borderId="0" xfId="0" applyFont="1" applyBorder="1"/>
    <xf numFmtId="0" fontId="18" fillId="0" borderId="23" xfId="0" applyFont="1" applyBorder="1"/>
    <xf numFmtId="168" fontId="18" fillId="0" borderId="23" xfId="18" applyNumberFormat="1" applyFont="1" applyFill="1" applyBorder="1"/>
    <xf numFmtId="168" fontId="18" fillId="0" borderId="0" xfId="20" applyNumberFormat="1" applyFont="1" applyFill="1" applyBorder="1"/>
    <xf numFmtId="43" fontId="18" fillId="0" borderId="0" xfId="20" applyFont="1" applyFill="1" applyBorder="1"/>
    <xf numFmtId="0" fontId="18" fillId="0" borderId="21" xfId="20" applyNumberFormat="1" applyFont="1" applyFill="1" applyBorder="1" applyAlignment="1">
      <alignment horizontal="left"/>
    </xf>
    <xf numFmtId="0" fontId="18" fillId="0" borderId="0" xfId="20" applyNumberFormat="1" applyFont="1" applyFill="1" applyBorder="1" applyAlignment="1">
      <alignment horizontal="left"/>
    </xf>
    <xf numFmtId="176" fontId="18" fillId="0" borderId="0" xfId="20" applyNumberFormat="1" applyFont="1" applyFill="1" applyBorder="1"/>
    <xf numFmtId="0" fontId="18" fillId="0" borderId="21" xfId="0" applyFont="1" applyBorder="1"/>
    <xf numFmtId="4" fontId="18" fillId="0" borderId="0" xfId="0" applyNumberFormat="1" applyFont="1" applyBorder="1"/>
    <xf numFmtId="0" fontId="25" fillId="0" borderId="0" xfId="0" applyFont="1" applyBorder="1"/>
    <xf numFmtId="177" fontId="18" fillId="0" borderId="0" xfId="0" applyNumberFormat="1" applyFont="1" applyBorder="1"/>
    <xf numFmtId="0" fontId="25" fillId="0" borderId="21" xfId="0" applyFont="1" applyBorder="1"/>
    <xf numFmtId="0" fontId="24" fillId="0" borderId="21" xfId="0" applyFont="1" applyBorder="1"/>
    <xf numFmtId="43" fontId="18" fillId="0" borderId="0" xfId="0" applyNumberFormat="1" applyFont="1" applyBorder="1"/>
    <xf numFmtId="168" fontId="18" fillId="0" borderId="0" xfId="0" applyNumberFormat="1" applyFont="1" applyBorder="1"/>
    <xf numFmtId="0" fontId="0" fillId="0" borderId="21" xfId="0" applyBorder="1"/>
    <xf numFmtId="0" fontId="0" fillId="0" borderId="0" xfId="0" applyBorder="1"/>
    <xf numFmtId="0" fontId="25" fillId="0" borderId="31" xfId="0" applyFont="1" applyBorder="1"/>
    <xf numFmtId="0" fontId="0" fillId="0" borderId="32" xfId="0" applyBorder="1"/>
    <xf numFmtId="0" fontId="0" fillId="0" borderId="0" xfId="22" applyFill="1">
      <alignment/>
      <protection/>
    </xf>
    <xf numFmtId="4" fontId="0" fillId="0" borderId="0" xfId="22" applyNumberFormat="1" applyFill="1">
      <alignment/>
      <protection/>
    </xf>
    <xf numFmtId="10" fontId="0" fillId="0" borderId="0" xfId="15" applyNumberFormat="1" applyFill="1" applyBorder="1"/>
    <xf numFmtId="180" fontId="0" fillId="0" borderId="0" xfId="15" applyNumberFormat="1" applyFill="1" applyBorder="1"/>
    <xf numFmtId="168" fontId="0" fillId="0" borderId="0" xfId="22" applyNumberFormat="1" applyFill="1">
      <alignment/>
      <protection/>
    </xf>
    <xf numFmtId="4" fontId="18" fillId="0" borderId="0" xfId="20" applyNumberFormat="1" applyFont="1" applyFill="1" applyBorder="1"/>
    <xf numFmtId="164" fontId="0" fillId="0" borderId="0" xfId="22" applyNumberFormat="1" applyFill="1">
      <alignment/>
      <protection/>
    </xf>
    <xf numFmtId="169" fontId="16" fillId="0" borderId="20" xfId="0" applyNumberFormat="1" applyFont="1" applyBorder="1"/>
    <xf numFmtId="0" fontId="17" fillId="0" borderId="23" xfId="0" applyFont="1" applyBorder="1"/>
    <xf numFmtId="175" fontId="16" fillId="0" borderId="23" xfId="0" applyNumberFormat="1" applyFont="1" applyBorder="1"/>
    <xf numFmtId="4" fontId="16" fillId="0" borderId="0" xfId="0" applyNumberFormat="1" applyFont="1"/>
    <xf numFmtId="0" fontId="22" fillId="0" borderId="0" xfId="0" applyFont="1"/>
    <xf numFmtId="0" fontId="1" fillId="0" borderId="31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4" fontId="1" fillId="0" borderId="32" xfId="21" applyNumberFormat="1" applyFont="1" applyFill="1" applyBorder="1">
      <alignment/>
      <protection/>
    </xf>
    <xf numFmtId="0" fontId="26" fillId="0" borderId="32" xfId="21" applyFont="1" applyFill="1" applyBorder="1">
      <alignment/>
      <protection/>
    </xf>
    <xf numFmtId="169" fontId="16" fillId="0" borderId="33" xfId="0" applyNumberFormat="1" applyFont="1" applyBorder="1"/>
    <xf numFmtId="0" fontId="23" fillId="0" borderId="43" xfId="0" applyFont="1" applyBorder="1" applyAlignment="1">
      <alignment vertical="top" wrapText="1"/>
    </xf>
    <xf numFmtId="164" fontId="18" fillId="0" borderId="43" xfId="18" applyFont="1" applyFill="1" applyBorder="1"/>
    <xf numFmtId="164" fontId="18" fillId="0" borderId="44" xfId="18" applyFont="1" applyFill="1" applyBorder="1" applyAlignment="1">
      <alignment horizontal="center" vertical="center"/>
    </xf>
    <xf numFmtId="174" fontId="10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6" fillId="0" borderId="45" xfId="0" applyFont="1" applyBorder="1"/>
    <xf numFmtId="0" fontId="2" fillId="0" borderId="6" xfId="0" applyFont="1" applyFill="1" applyBorder="1" applyAlignment="1">
      <alignment horizontal="left" vertical="top" wrapText="1"/>
    </xf>
    <xf numFmtId="0" fontId="3" fillId="0" borderId="46" xfId="22" applyFont="1" applyBorder="1" applyAlignment="1">
      <alignment horizontal="left" vertical="top" wrapText="1"/>
      <protection/>
    </xf>
    <xf numFmtId="0" fontId="2" fillId="0" borderId="47" xfId="22" applyFont="1" applyBorder="1" applyAlignment="1">
      <alignment horizontal="left" vertical="top" wrapText="1"/>
      <protection/>
    </xf>
    <xf numFmtId="0" fontId="2" fillId="0" borderId="47" xfId="0" applyFont="1" applyFill="1" applyBorder="1" applyAlignment="1">
      <alignment horizontal="left" vertical="top" wrapText="1"/>
    </xf>
    <xf numFmtId="3" fontId="2" fillId="0" borderId="47" xfId="22" applyNumberFormat="1" applyFont="1" applyBorder="1" applyAlignment="1">
      <alignment horizontal="right" vertical="top" wrapText="1"/>
      <protection/>
    </xf>
    <xf numFmtId="0" fontId="2" fillId="0" borderId="48" xfId="22" applyFont="1" applyBorder="1" applyAlignment="1">
      <alignment horizontal="right" vertical="top" wrapText="1"/>
      <protection/>
    </xf>
    <xf numFmtId="0" fontId="2" fillId="0" borderId="49" xfId="22" applyFont="1" applyBorder="1" applyAlignment="1">
      <alignment horizontal="right" vertical="top" wrapText="1"/>
      <protection/>
    </xf>
    <xf numFmtId="165" fontId="3" fillId="0" borderId="48" xfId="22" applyNumberFormat="1" applyFont="1" applyBorder="1" applyAlignment="1">
      <alignment horizontal="right" vertical="top" wrapText="1"/>
      <protection/>
    </xf>
    <xf numFmtId="166" fontId="3" fillId="0" borderId="47" xfId="22" applyNumberFormat="1" applyFont="1" applyBorder="1" applyAlignment="1">
      <alignment horizontal="right" vertical="top" wrapText="1"/>
      <protection/>
    </xf>
    <xf numFmtId="0" fontId="3" fillId="0" borderId="5" xfId="0" applyFont="1" applyFill="1" applyBorder="1" applyAlignment="1">
      <alignment horizontal="left" vertical="top" wrapText="1"/>
    </xf>
    <xf numFmtId="15" fontId="11" fillId="0" borderId="37" xfId="0" applyNumberFormat="1" applyFont="1" applyBorder="1" applyAlignment="1">
      <alignment horizontal="left" vertical="top" wrapText="1"/>
    </xf>
    <xf numFmtId="15" fontId="11" fillId="0" borderId="0" xfId="0" applyNumberFormat="1" applyFont="1" applyBorder="1" applyAlignment="1">
      <alignment horizontal="left" vertical="top" wrapText="1"/>
    </xf>
    <xf numFmtId="0" fontId="27" fillId="0" borderId="0" xfId="0" applyFont="1"/>
    <xf numFmtId="0" fontId="27" fillId="0" borderId="23" xfId="0" applyFont="1" applyBorder="1" applyAlignment="1">
      <alignment wrapText="1"/>
    </xf>
    <xf numFmtId="0" fontId="27" fillId="0" borderId="23" xfId="0" applyFont="1" applyBorder="1"/>
    <xf numFmtId="10" fontId="29" fillId="0" borderId="23" xfId="15" applyNumberFormat="1" applyFont="1" applyFill="1" applyBorder="1" applyAlignment="1" applyProtection="1">
      <alignment vertical="top"/>
      <protection locked="0"/>
    </xf>
    <xf numFmtId="10" fontId="27" fillId="0" borderId="23" xfId="15" applyNumberFormat="1" applyFont="1" applyFill="1" applyBorder="1" applyAlignment="1" applyProtection="1">
      <alignment vertical="top"/>
      <protection locked="0"/>
    </xf>
    <xf numFmtId="1" fontId="29" fillId="0" borderId="23" xfId="0" applyNumberFormat="1" applyFont="1" applyBorder="1" applyAlignment="1" applyProtection="1">
      <alignment vertical="top"/>
      <protection locked="0"/>
    </xf>
    <xf numFmtId="1" fontId="27" fillId="0" borderId="23" xfId="0" applyNumberFormat="1" applyFont="1" applyBorder="1" applyAlignment="1" applyProtection="1">
      <alignment vertical="top"/>
      <protection locked="0"/>
    </xf>
    <xf numFmtId="0" fontId="30" fillId="0" borderId="23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170" fontId="27" fillId="0" borderId="23" xfId="0" applyNumberFormat="1" applyFont="1" applyBorder="1"/>
    <xf numFmtId="10" fontId="30" fillId="0" borderId="23" xfId="0" applyNumberFormat="1" applyFont="1" applyBorder="1" applyAlignment="1">
      <alignment horizontal="right" vertical="center"/>
    </xf>
    <xf numFmtId="4" fontId="30" fillId="0" borderId="23" xfId="0" applyNumberFormat="1" applyFont="1" applyBorder="1" applyAlignment="1">
      <alignment horizontal="right" vertical="center"/>
    </xf>
    <xf numFmtId="10" fontId="30" fillId="0" borderId="23" xfId="15" applyNumberFormat="1" applyFont="1" applyFill="1" applyBorder="1" applyAlignment="1">
      <alignment horizontal="right" vertical="center"/>
    </xf>
    <xf numFmtId="0" fontId="30" fillId="0" borderId="23" xfId="0" applyFont="1" applyBorder="1"/>
    <xf numFmtId="181" fontId="30" fillId="0" borderId="23" xfId="0" applyNumberFormat="1" applyFont="1" applyBorder="1" applyAlignment="1">
      <alignment horizontal="right" vertical="center"/>
    </xf>
    <xf numFmtId="10" fontId="27" fillId="0" borderId="23" xfId="0" applyNumberFormat="1" applyFont="1" applyBorder="1" applyAlignment="1">
      <alignment horizontal="right" vertical="center"/>
    </xf>
    <xf numFmtId="168" fontId="27" fillId="0" borderId="23" xfId="18" applyNumberFormat="1" applyFont="1" applyFill="1" applyBorder="1" applyAlignment="1">
      <alignment horizontal="right" vertical="center" wrapText="1"/>
    </xf>
    <xf numFmtId="10" fontId="27" fillId="0" borderId="23" xfId="0" applyNumberFormat="1" applyFont="1" applyBorder="1" applyAlignment="1">
      <alignment horizontal="right" vertical="center" wrapText="1"/>
    </xf>
    <xf numFmtId="0" fontId="28" fillId="0" borderId="23" xfId="0" applyFont="1" applyBorder="1"/>
    <xf numFmtId="0" fontId="31" fillId="0" borderId="23" xfId="0" applyFont="1" applyBorder="1" applyAlignment="1">
      <alignment wrapText="1"/>
    </xf>
    <xf numFmtId="0" fontId="27" fillId="0" borderId="0" xfId="0" applyFont="1" applyBorder="1"/>
    <xf numFmtId="0" fontId="28" fillId="0" borderId="0" xfId="0" applyFont="1" applyBorder="1" applyAlignment="1">
      <alignment wrapText="1"/>
    </xf>
    <xf numFmtId="1" fontId="29" fillId="0" borderId="0" xfId="0" applyNumberFormat="1" applyFont="1" applyBorder="1" applyAlignment="1" applyProtection="1">
      <alignment vertical="top"/>
      <protection locked="0"/>
    </xf>
    <xf numFmtId="0" fontId="16" fillId="0" borderId="18" xfId="23" applyFont="1" applyBorder="1">
      <alignment/>
      <protection/>
    </xf>
    <xf numFmtId="0" fontId="16" fillId="0" borderId="19" xfId="23" applyFont="1" applyBorder="1">
      <alignment/>
      <protection/>
    </xf>
    <xf numFmtId="0" fontId="15" fillId="0" borderId="21" xfId="23" applyFont="1" applyBorder="1">
      <alignment/>
      <protection/>
    </xf>
    <xf numFmtId="0" fontId="32" fillId="0" borderId="0" xfId="23" applyFont="1">
      <alignment/>
      <protection/>
    </xf>
    <xf numFmtId="168" fontId="16" fillId="0" borderId="0" xfId="24" applyNumberFormat="1" applyFont="1" applyBorder="1"/>
    <xf numFmtId="43" fontId="16" fillId="0" borderId="22" xfId="24" applyFont="1" applyBorder="1"/>
    <xf numFmtId="0" fontId="16" fillId="0" borderId="21" xfId="23" applyFont="1" applyBorder="1">
      <alignment/>
      <protection/>
    </xf>
    <xf numFmtId="0" fontId="16" fillId="0" borderId="0" xfId="23" applyFont="1">
      <alignment/>
      <protection/>
    </xf>
    <xf numFmtId="0" fontId="0" fillId="0" borderId="0" xfId="23">
      <alignment/>
      <protection/>
    </xf>
    <xf numFmtId="0" fontId="33" fillId="0" borderId="21" xfId="23" applyFont="1" applyBorder="1">
      <alignment/>
      <protection/>
    </xf>
    <xf numFmtId="0" fontId="16" fillId="0" borderId="31" xfId="23" applyFont="1" applyBorder="1">
      <alignment/>
      <protection/>
    </xf>
    <xf numFmtId="0" fontId="16" fillId="0" borderId="32" xfId="23" applyFont="1" applyBorder="1">
      <alignment/>
      <protection/>
    </xf>
    <xf numFmtId="168" fontId="16" fillId="0" borderId="32" xfId="24" applyNumberFormat="1" applyFont="1" applyBorder="1"/>
    <xf numFmtId="43" fontId="16" fillId="0" borderId="33" xfId="24" applyFont="1" applyBorder="1"/>
    <xf numFmtId="0" fontId="24" fillId="0" borderId="50" xfId="25" applyFont="1" applyBorder="1" applyAlignment="1">
      <alignment horizontal="left"/>
      <protection/>
    </xf>
    <xf numFmtId="0" fontId="24" fillId="0" borderId="51" xfId="25" applyFont="1" applyBorder="1">
      <alignment/>
      <protection/>
    </xf>
    <xf numFmtId="0" fontId="16" fillId="0" borderId="51" xfId="25" applyFont="1" applyBorder="1">
      <alignment/>
      <protection/>
    </xf>
    <xf numFmtId="0" fontId="16" fillId="0" borderId="52" xfId="25" applyFont="1" applyBorder="1">
      <alignment/>
      <protection/>
    </xf>
    <xf numFmtId="0" fontId="35" fillId="0" borderId="0" xfId="0" applyFont="1"/>
    <xf numFmtId="10" fontId="27" fillId="0" borderId="0" xfId="15" applyNumberFormat="1" applyFont="1"/>
    <xf numFmtId="0" fontId="27" fillId="0" borderId="0" xfId="0" applyFont="1" applyAlignment="1">
      <alignment wrapText="1"/>
    </xf>
    <xf numFmtId="2" fontId="27" fillId="0" borderId="0" xfId="0" applyNumberFormat="1" applyFont="1"/>
    <xf numFmtId="2" fontId="27" fillId="0" borderId="23" xfId="0" applyNumberFormat="1" applyFont="1" applyBorder="1"/>
    <xf numFmtId="10" fontId="27" fillId="0" borderId="23" xfId="15" applyNumberFormat="1" applyFont="1" applyBorder="1"/>
    <xf numFmtId="0" fontId="28" fillId="0" borderId="23" xfId="0" applyFont="1" applyBorder="1" applyAlignment="1">
      <alignment vertical="top" wrapText="1"/>
    </xf>
    <xf numFmtId="0" fontId="36" fillId="0" borderId="53" xfId="26" applyFont="1" applyBorder="1">
      <alignment/>
      <protection/>
    </xf>
    <xf numFmtId="0" fontId="36" fillId="0" borderId="54" xfId="26" applyFont="1" applyBorder="1">
      <alignment/>
      <protection/>
    </xf>
    <xf numFmtId="0" fontId="38" fillId="0" borderId="55" xfId="26" applyFont="1" applyBorder="1">
      <alignment/>
      <protection/>
    </xf>
    <xf numFmtId="0" fontId="39" fillId="0" borderId="0" xfId="26" applyFont="1">
      <alignment/>
      <protection/>
    </xf>
    <xf numFmtId="182" fontId="36" fillId="0" borderId="0" xfId="20" applyNumberFormat="1" applyFont="1" applyFill="1" applyBorder="1" applyAlignment="1" applyProtection="1">
      <alignment/>
      <protection/>
    </xf>
    <xf numFmtId="43" fontId="36" fillId="0" borderId="56" xfId="20" applyFont="1" applyFill="1" applyBorder="1" applyAlignment="1" applyProtection="1">
      <alignment/>
      <protection/>
    </xf>
    <xf numFmtId="0" fontId="40" fillId="0" borderId="55" xfId="26" applyFont="1" applyBorder="1">
      <alignment/>
      <protection/>
    </xf>
    <xf numFmtId="0" fontId="39" fillId="0" borderId="55" xfId="26" applyFont="1" applyBorder="1" applyAlignment="1">
      <alignment horizontal="left" vertical="top" indent="1"/>
      <protection/>
    </xf>
    <xf numFmtId="0" fontId="0" fillId="0" borderId="0" xfId="26">
      <alignment/>
      <protection/>
    </xf>
    <xf numFmtId="0" fontId="39" fillId="0" borderId="55" xfId="26" applyFont="1" applyBorder="1">
      <alignment/>
      <protection/>
    </xf>
    <xf numFmtId="0" fontId="36" fillId="0" borderId="57" xfId="26" applyFont="1" applyBorder="1">
      <alignment/>
      <protection/>
    </xf>
    <xf numFmtId="0" fontId="36" fillId="0" borderId="58" xfId="26" applyFont="1" applyBorder="1">
      <alignment/>
      <protection/>
    </xf>
    <xf numFmtId="182" fontId="36" fillId="0" borderId="58" xfId="20" applyNumberFormat="1" applyFont="1" applyFill="1" applyBorder="1" applyAlignment="1" applyProtection="1">
      <alignment/>
      <protection/>
    </xf>
    <xf numFmtId="43" fontId="36" fillId="0" borderId="59" xfId="20" applyFont="1" applyFill="1" applyBorder="1" applyAlignment="1" applyProtection="1">
      <alignment/>
      <protection/>
    </xf>
    <xf numFmtId="0" fontId="15" fillId="0" borderId="50" xfId="27" applyFont="1" applyBorder="1">
      <alignment/>
      <protection/>
    </xf>
    <xf numFmtId="0" fontId="14" fillId="0" borderId="51" xfId="27" applyFont="1" applyBorder="1">
      <alignment/>
      <protection/>
    </xf>
    <xf numFmtId="0" fontId="0" fillId="0" borderId="51" xfId="27" applyBorder="1">
      <alignment/>
      <protection/>
    </xf>
    <xf numFmtId="0" fontId="16" fillId="0" borderId="51" xfId="27" applyFont="1" applyBorder="1">
      <alignment/>
      <protection/>
    </xf>
    <xf numFmtId="0" fontId="16" fillId="0" borderId="52" xfId="27" applyFont="1" applyBorder="1">
      <alignment/>
      <protection/>
    </xf>
    <xf numFmtId="10" fontId="27" fillId="0" borderId="0" xfId="0" applyNumberFormat="1" applyFont="1" applyAlignment="1">
      <alignment wrapText="1"/>
    </xf>
    <xf numFmtId="1" fontId="27" fillId="0" borderId="0" xfId="0" applyNumberFormat="1" applyFont="1" applyAlignment="1">
      <alignment wrapText="1"/>
    </xf>
    <xf numFmtId="10" fontId="27" fillId="0" borderId="0" xfId="0" applyNumberFormat="1" applyFont="1" applyAlignment="1">
      <alignment horizontal="right" vertical="center" wrapText="1"/>
    </xf>
    <xf numFmtId="10" fontId="27" fillId="0" borderId="0" xfId="0" applyNumberFormat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left"/>
    </xf>
    <xf numFmtId="0" fontId="31" fillId="0" borderId="23" xfId="0" applyFont="1" applyBorder="1" applyAlignment="1">
      <alignment horizontal="left" wrapText="1"/>
    </xf>
    <xf numFmtId="0" fontId="16" fillId="0" borderId="18" xfId="28" applyFont="1" applyBorder="1">
      <alignment/>
      <protection/>
    </xf>
    <xf numFmtId="0" fontId="16" fillId="0" borderId="19" xfId="28" applyFont="1" applyBorder="1">
      <alignment/>
      <protection/>
    </xf>
    <xf numFmtId="168" fontId="15" fillId="0" borderId="19" xfId="24" applyNumberFormat="1" applyFont="1" applyBorder="1" applyAlignment="1">
      <alignment horizontal="center" vertical="top"/>
    </xf>
    <xf numFmtId="43" fontId="16" fillId="0" borderId="20" xfId="24" applyFont="1" applyBorder="1"/>
    <xf numFmtId="0" fontId="41" fillId="0" borderId="21" xfId="28" applyFont="1" applyBorder="1">
      <alignment/>
      <protection/>
    </xf>
    <xf numFmtId="0" fontId="42" fillId="0" borderId="0" xfId="28" applyFont="1">
      <alignment/>
      <protection/>
    </xf>
    <xf numFmtId="168" fontId="42" fillId="0" borderId="0" xfId="24" applyNumberFormat="1" applyFont="1" applyBorder="1"/>
    <xf numFmtId="0" fontId="43" fillId="0" borderId="21" xfId="28" applyFont="1" applyBorder="1">
      <alignment/>
      <protection/>
    </xf>
    <xf numFmtId="0" fontId="44" fillId="0" borderId="21" xfId="28" applyFont="1" applyBorder="1" applyAlignment="1">
      <alignment horizontal="left" vertical="center" indent="1"/>
      <protection/>
    </xf>
    <xf numFmtId="0" fontId="42" fillId="0" borderId="21" xfId="28" applyFont="1" applyBorder="1">
      <alignment/>
      <protection/>
    </xf>
    <xf numFmtId="0" fontId="43" fillId="0" borderId="31" xfId="28" applyFont="1" applyBorder="1">
      <alignment/>
      <protection/>
    </xf>
    <xf numFmtId="0" fontId="42" fillId="0" borderId="32" xfId="28" applyFont="1" applyBorder="1">
      <alignment/>
      <protection/>
    </xf>
    <xf numFmtId="168" fontId="42" fillId="0" borderId="32" xfId="24" applyNumberFormat="1" applyFont="1" applyBorder="1"/>
    <xf numFmtId="0" fontId="15" fillId="0" borderId="50" xfId="29" applyFont="1" applyBorder="1" applyAlignment="1">
      <alignment horizontal="left"/>
      <protection/>
    </xf>
    <xf numFmtId="0" fontId="14" fillId="0" borderId="51" xfId="29" applyFont="1" applyBorder="1">
      <alignment/>
      <protection/>
    </xf>
    <xf numFmtId="0" fontId="16" fillId="0" borderId="51" xfId="29" applyFont="1" applyBorder="1">
      <alignment/>
      <protection/>
    </xf>
    <xf numFmtId="0" fontId="16" fillId="0" borderId="52" xfId="29" applyFont="1" applyBorder="1">
      <alignment/>
      <protection/>
    </xf>
    <xf numFmtId="1" fontId="45" fillId="0" borderId="23" xfId="0" applyNumberFormat="1" applyFont="1" applyBorder="1" applyAlignment="1" applyProtection="1">
      <alignment vertical="top"/>
      <protection locked="0"/>
    </xf>
    <xf numFmtId="10" fontId="0" fillId="0" borderId="23" xfId="15" applyNumberFormat="1" applyFont="1" applyBorder="1"/>
    <xf numFmtId="0" fontId="46" fillId="0" borderId="23" xfId="0" applyFont="1" applyBorder="1" applyAlignment="1">
      <alignment wrapText="1"/>
    </xf>
    <xf numFmtId="0" fontId="16" fillId="0" borderId="18" xfId="30" applyFont="1" applyBorder="1">
      <alignment/>
      <protection/>
    </xf>
    <xf numFmtId="0" fontId="16" fillId="0" borderId="19" xfId="30" applyFont="1" applyBorder="1">
      <alignment/>
      <protection/>
    </xf>
    <xf numFmtId="0" fontId="15" fillId="0" borderId="19" xfId="30" applyFont="1" applyBorder="1">
      <alignment/>
      <protection/>
    </xf>
    <xf numFmtId="0" fontId="41" fillId="0" borderId="21" xfId="30" applyFont="1" applyBorder="1">
      <alignment/>
      <protection/>
    </xf>
    <xf numFmtId="0" fontId="0" fillId="0" borderId="0" xfId="30">
      <alignment/>
      <protection/>
    </xf>
    <xf numFmtId="0" fontId="43" fillId="0" borderId="21" xfId="30" applyFont="1" applyBorder="1">
      <alignment/>
      <protection/>
    </xf>
    <xf numFmtId="0" fontId="44" fillId="0" borderId="21" xfId="30" applyFont="1" applyBorder="1" applyAlignment="1">
      <alignment horizontal="left" vertical="center" indent="1"/>
      <protection/>
    </xf>
    <xf numFmtId="0" fontId="16" fillId="0" borderId="21" xfId="30" applyFont="1" applyBorder="1">
      <alignment/>
      <protection/>
    </xf>
    <xf numFmtId="0" fontId="16" fillId="0" borderId="31" xfId="30" applyFont="1" applyBorder="1">
      <alignment/>
      <protection/>
    </xf>
    <xf numFmtId="0" fontId="16" fillId="0" borderId="32" xfId="30" applyFont="1" applyBorder="1">
      <alignment/>
      <protection/>
    </xf>
    <xf numFmtId="0" fontId="15" fillId="0" borderId="50" xfId="31" applyFont="1" applyBorder="1">
      <alignment/>
      <protection/>
    </xf>
    <xf numFmtId="0" fontId="14" fillId="0" borderId="51" xfId="31" applyFont="1" applyBorder="1">
      <alignment/>
      <protection/>
    </xf>
    <xf numFmtId="0" fontId="16" fillId="0" borderId="51" xfId="31" applyFont="1" applyBorder="1">
      <alignment/>
      <protection/>
    </xf>
    <xf numFmtId="0" fontId="16" fillId="0" borderId="52" xfId="31" applyFont="1" applyBorder="1">
      <alignment/>
      <protection/>
    </xf>
    <xf numFmtId="0" fontId="15" fillId="0" borderId="60" xfId="0" applyFont="1" applyBorder="1"/>
    <xf numFmtId="39" fontId="0" fillId="0" borderId="0" xfId="22" applyNumberFormat="1" applyFont="1" applyAlignment="1" applyProtection="1">
      <alignment wrapText="1"/>
      <protection locked="0"/>
    </xf>
    <xf numFmtId="0" fontId="24" fillId="0" borderId="0" xfId="0" applyFont="1"/>
    <xf numFmtId="43" fontId="24" fillId="0" borderId="0" xfId="24" applyFont="1"/>
    <xf numFmtId="0" fontId="15" fillId="0" borderId="23" xfId="0" applyFont="1" applyBorder="1"/>
    <xf numFmtId="0" fontId="16" fillId="0" borderId="23" xfId="0" applyFont="1" applyBorder="1"/>
    <xf numFmtId="0" fontId="15" fillId="0" borderId="61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43" fontId="15" fillId="0" borderId="62" xfId="24" applyFont="1" applyBorder="1" applyAlignment="1">
      <alignment vertical="center"/>
    </xf>
    <xf numFmtId="43" fontId="15" fillId="0" borderId="62" xfId="24" applyFont="1" applyBorder="1" applyAlignment="1">
      <alignment vertical="center" wrapText="1"/>
    </xf>
    <xf numFmtId="0" fontId="15" fillId="0" borderId="63" xfId="0" applyFont="1" applyBorder="1" applyAlignment="1">
      <alignment vertical="center"/>
    </xf>
    <xf numFmtId="0" fontId="16" fillId="0" borderId="0" xfId="0" applyFont="1" applyBorder="1"/>
    <xf numFmtId="0" fontId="0" fillId="0" borderId="0" xfId="22" applyAlignment="1" applyProtection="1">
      <alignment wrapText="1"/>
      <protection locked="0"/>
    </xf>
    <xf numFmtId="37" fontId="0" fillId="0" borderId="0" xfId="22" applyNumberFormat="1" applyAlignment="1" applyProtection="1">
      <alignment wrapText="1"/>
      <protection locked="0"/>
    </xf>
    <xf numFmtId="166" fontId="2" fillId="0" borderId="0" xfId="22" applyNumberFormat="1" applyFont="1" applyAlignment="1">
      <alignment horizontal="right" vertical="top" wrapText="1"/>
      <protection/>
    </xf>
    <xf numFmtId="0" fontId="15" fillId="0" borderId="64" xfId="0" applyFont="1" applyBorder="1"/>
    <xf numFmtId="0" fontId="14" fillId="0" borderId="65" xfId="22" applyFont="1" applyBorder="1" applyAlignment="1" applyProtection="1">
      <alignment wrapText="1"/>
      <protection locked="0"/>
    </xf>
    <xf numFmtId="37" fontId="14" fillId="0" borderId="65" xfId="22" applyNumberFormat="1" applyFont="1" applyBorder="1" applyAlignment="1" applyProtection="1">
      <alignment wrapText="1"/>
      <protection locked="0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43" fontId="15" fillId="0" borderId="67" xfId="24" applyFont="1" applyBorder="1" applyAlignment="1">
      <alignment vertical="center"/>
    </xf>
    <xf numFmtId="43" fontId="15" fillId="0" borderId="67" xfId="24" applyFont="1" applyBorder="1" applyAlignment="1">
      <alignment vertical="center" wrapText="1"/>
    </xf>
    <xf numFmtId="0" fontId="15" fillId="0" borderId="68" xfId="0" applyFont="1" applyBorder="1" applyAlignment="1">
      <alignment vertical="center"/>
    </xf>
    <xf numFmtId="0" fontId="2" fillId="0" borderId="23" xfId="22" applyFont="1" applyBorder="1" applyAlignment="1">
      <alignment horizontal="left" vertical="top" wrapText="1"/>
      <protection/>
    </xf>
    <xf numFmtId="0" fontId="0" fillId="0" borderId="23" xfId="22" applyFont="1" applyBorder="1" applyAlignment="1" applyProtection="1">
      <alignment wrapText="1"/>
      <protection locked="0"/>
    </xf>
    <xf numFmtId="183" fontId="0" fillId="0" borderId="23" xfId="22" applyNumberFormat="1" applyFont="1" applyBorder="1" applyAlignment="1" applyProtection="1">
      <alignment wrapText="1"/>
      <protection locked="0"/>
    </xf>
    <xf numFmtId="166" fontId="2" fillId="0" borderId="23" xfId="22" applyNumberFormat="1" applyFont="1" applyBorder="1" applyAlignment="1">
      <alignment horizontal="right" vertical="top" wrapText="1"/>
      <protection/>
    </xf>
    <xf numFmtId="183" fontId="2" fillId="0" borderId="23" xfId="22" applyNumberFormat="1" applyFont="1" applyBorder="1" applyAlignment="1">
      <alignment horizontal="right" vertical="top" wrapText="1"/>
      <protection/>
    </xf>
    <xf numFmtId="0" fontId="14" fillId="0" borderId="23" xfId="22" applyFont="1" applyBorder="1" applyAlignment="1" applyProtection="1">
      <alignment wrapText="1"/>
      <protection locked="0"/>
    </xf>
    <xf numFmtId="0" fontId="2" fillId="0" borderId="67" xfId="22" applyFont="1" applyBorder="1" applyAlignment="1">
      <alignment horizontal="left" vertical="top" wrapText="1"/>
      <protection/>
    </xf>
    <xf numFmtId="0" fontId="16" fillId="0" borderId="67" xfId="0" applyFont="1" applyBorder="1"/>
    <xf numFmtId="183" fontId="2" fillId="0" borderId="67" xfId="22" applyNumberFormat="1" applyFont="1" applyBorder="1" applyAlignment="1">
      <alignment horizontal="right" vertical="top" wrapText="1"/>
      <protection/>
    </xf>
    <xf numFmtId="166" fontId="2" fillId="0" borderId="67" xfId="22" applyNumberFormat="1" applyFont="1" applyBorder="1" applyAlignment="1">
      <alignment horizontal="right" vertical="top" wrapText="1"/>
      <protection/>
    </xf>
    <xf numFmtId="0" fontId="0" fillId="0" borderId="67" xfId="22" applyFont="1" applyBorder="1" applyAlignment="1" applyProtection="1">
      <alignment wrapText="1"/>
      <protection locked="0"/>
    </xf>
    <xf numFmtId="0" fontId="14" fillId="0" borderId="69" xfId="22" applyFont="1" applyBorder="1" applyAlignment="1" applyProtection="1">
      <alignment wrapText="1"/>
      <protection locked="0"/>
    </xf>
    <xf numFmtId="37" fontId="2" fillId="0" borderId="23" xfId="22" applyNumberFormat="1" applyFont="1" applyBorder="1" applyAlignment="1">
      <alignment horizontal="right" vertical="top" wrapText="1"/>
      <protection/>
    </xf>
    <xf numFmtId="165" fontId="2" fillId="0" borderId="23" xfId="22" applyNumberFormat="1" applyFont="1" applyBorder="1" applyAlignment="1">
      <alignment horizontal="right" vertical="top" wrapText="1"/>
      <protection/>
    </xf>
    <xf numFmtId="39" fontId="14" fillId="0" borderId="64" xfId="22" applyNumberFormat="1" applyFont="1" applyBorder="1" applyAlignment="1" applyProtection="1">
      <alignment wrapText="1"/>
      <protection locked="0"/>
    </xf>
    <xf numFmtId="166" fontId="3" fillId="0" borderId="70" xfId="22" applyNumberFormat="1" applyFont="1" applyBorder="1" applyAlignment="1">
      <alignment horizontal="right" vertical="top" wrapText="1"/>
      <protection/>
    </xf>
    <xf numFmtId="168" fontId="15" fillId="0" borderId="19" xfId="24" applyNumberFormat="1" applyFont="1" applyBorder="1" applyAlignment="1">
      <alignment horizontal="center"/>
    </xf>
    <xf numFmtId="168" fontId="15" fillId="0" borderId="20" xfId="24" applyNumberFormat="1" applyFont="1" applyBorder="1" applyAlignment="1">
      <alignment horizontal="center"/>
    </xf>
    <xf numFmtId="0" fontId="34" fillId="0" borderId="21" xfId="23" applyFont="1" applyBorder="1" applyAlignment="1">
      <alignment horizontal="left" vertical="top" wrapText="1"/>
      <protection/>
    </xf>
    <xf numFmtId="0" fontId="34" fillId="0" borderId="0" xfId="23" applyFont="1" applyAlignment="1">
      <alignment horizontal="left" vertical="top" wrapText="1"/>
      <protection/>
    </xf>
    <xf numFmtId="10" fontId="27" fillId="0" borderId="39" xfId="15" applyNumberFormat="1" applyFont="1" applyFill="1" applyBorder="1" applyAlignment="1" applyProtection="1">
      <alignment horizontal="center" vertical="top"/>
      <protection locked="0"/>
    </xf>
    <xf numFmtId="10" fontId="27" fillId="0" borderId="71" xfId="15" applyNumberFormat="1" applyFont="1" applyFill="1" applyBorder="1" applyAlignment="1" applyProtection="1">
      <alignment horizontal="center" vertical="top"/>
      <protection locked="0"/>
    </xf>
    <xf numFmtId="0" fontId="27" fillId="0" borderId="23" xfId="0" applyFont="1" applyBorder="1" applyAlignment="1">
      <alignment wrapText="1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72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8" fillId="0" borderId="72" xfId="0" applyFont="1" applyBorder="1" applyAlignment="1">
      <alignment horizontal="left" wrapText="1"/>
    </xf>
    <xf numFmtId="0" fontId="18" fillId="0" borderId="39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left"/>
    </xf>
    <xf numFmtId="0" fontId="18" fillId="0" borderId="71" xfId="0" applyFont="1" applyBorder="1" applyAlignment="1">
      <alignment horizontal="left"/>
    </xf>
    <xf numFmtId="0" fontId="27" fillId="0" borderId="39" xfId="0" applyFont="1" applyBorder="1" applyAlignment="1">
      <alignment horizontal="left" wrapText="1"/>
    </xf>
    <xf numFmtId="0" fontId="27" fillId="0" borderId="26" xfId="0" applyFont="1" applyBorder="1" applyAlignment="1">
      <alignment horizontal="left" wrapText="1"/>
    </xf>
    <xf numFmtId="0" fontId="27" fillId="0" borderId="71" xfId="0" applyFont="1" applyBorder="1" applyAlignment="1">
      <alignment horizontal="left" wrapText="1"/>
    </xf>
    <xf numFmtId="0" fontId="28" fillId="0" borderId="23" xfId="0" applyFont="1" applyBorder="1" applyAlignment="1">
      <alignment wrapText="1"/>
    </xf>
    <xf numFmtId="0" fontId="28" fillId="0" borderId="23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71" xfId="0" applyFont="1" applyBorder="1" applyAlignment="1">
      <alignment horizontal="center" wrapText="1"/>
    </xf>
    <xf numFmtId="164" fontId="18" fillId="0" borderId="68" xfId="18" applyFont="1" applyFill="1" applyBorder="1" applyAlignment="1">
      <alignment horizontal="center" vertical="center"/>
    </xf>
    <xf numFmtId="164" fontId="18" fillId="0" borderId="73" xfId="18" applyFont="1" applyFill="1" applyBorder="1" applyAlignment="1">
      <alignment horizontal="center" vertical="center"/>
    </xf>
    <xf numFmtId="164" fontId="18" fillId="0" borderId="44" xfId="18" applyFont="1" applyFill="1" applyBorder="1" applyAlignment="1">
      <alignment horizontal="center" vertical="center"/>
    </xf>
    <xf numFmtId="0" fontId="3" fillId="0" borderId="0" xfId="22" applyFont="1" applyAlignment="1">
      <alignment horizontal="left" vertical="top" wrapText="1"/>
      <protection/>
    </xf>
    <xf numFmtId="0" fontId="16" fillId="0" borderId="2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2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82" fontId="37" fillId="0" borderId="54" xfId="20" applyNumberFormat="1" applyFont="1" applyFill="1" applyBorder="1" applyAlignment="1" applyProtection="1">
      <alignment horizontal="center"/>
      <protection/>
    </xf>
    <xf numFmtId="182" fontId="37" fillId="0" borderId="74" xfId="2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5" fontId="11" fillId="0" borderId="37" xfId="0" applyNumberFormat="1" applyFont="1" applyBorder="1" applyAlignment="1">
      <alignment horizontal="left" vertical="top" wrapText="1"/>
    </xf>
    <xf numFmtId="15" fontId="11" fillId="0" borderId="0" xfId="0" applyNumberFormat="1" applyFont="1" applyBorder="1" applyAlignment="1">
      <alignment horizontal="left" vertical="top" wrapText="1"/>
    </xf>
    <xf numFmtId="15" fontId="11" fillId="0" borderId="38" xfId="0" applyNumberFormat="1" applyFont="1" applyBorder="1" applyAlignment="1">
      <alignment horizontal="left" vertical="top" wrapText="1"/>
    </xf>
    <xf numFmtId="10" fontId="29" fillId="0" borderId="39" xfId="15" applyNumberFormat="1" applyFont="1" applyFill="1" applyBorder="1" applyAlignment="1" applyProtection="1">
      <alignment horizontal="center" vertical="top"/>
      <protection locked="0"/>
    </xf>
    <xf numFmtId="10" fontId="29" fillId="0" borderId="71" xfId="15" applyNumberFormat="1" applyFont="1" applyFill="1" applyBorder="1" applyAlignment="1" applyProtection="1">
      <alignment horizontal="center" vertical="top"/>
      <protection locked="0"/>
    </xf>
    <xf numFmtId="10" fontId="27" fillId="0" borderId="39" xfId="0" applyNumberFormat="1" applyFont="1" applyBorder="1" applyAlignment="1">
      <alignment horizontal="center" vertical="center" wrapText="1"/>
    </xf>
    <xf numFmtId="10" fontId="27" fillId="0" borderId="71" xfId="0" applyNumberFormat="1" applyFont="1" applyBorder="1" applyAlignment="1">
      <alignment horizontal="center" vertical="center" wrapText="1"/>
    </xf>
    <xf numFmtId="0" fontId="15" fillId="0" borderId="19" xfId="30" applyFont="1" applyBorder="1" applyAlignment="1">
      <alignment horizontal="center"/>
      <protection/>
    </xf>
    <xf numFmtId="0" fontId="15" fillId="0" borderId="20" xfId="30" applyFont="1" applyBorder="1" applyAlignment="1">
      <alignment horizontal="center"/>
      <protection/>
    </xf>
    <xf numFmtId="0" fontId="10" fillId="0" borderId="24" xfId="0" applyFont="1" applyBorder="1" applyAlignment="1">
      <alignment vertic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71" xfId="0" applyFont="1" applyBorder="1" applyAlignment="1">
      <alignment horizontal="lef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3" xfId="22"/>
    <cellStyle name="Normal 5" xfId="23"/>
    <cellStyle name="Comma 3" xfId="24"/>
    <cellStyle name="Normal 6" xfId="25"/>
    <cellStyle name="Normal 7" xfId="26"/>
    <cellStyle name="Normal 8" xfId="27"/>
    <cellStyle name="Normal 9" xfId="28"/>
    <cellStyle name="Normal 10" xfId="29"/>
    <cellStyle name="Normal 11" xfId="30"/>
    <cellStyle name="Normal 1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233</xdr:row>
      <xdr:rowOff>57150</xdr:rowOff>
    </xdr:from>
    <xdr:to>
      <xdr:col>5</xdr:col>
      <xdr:colOff>809625</xdr:colOff>
      <xdr:row>241</xdr:row>
      <xdr:rowOff>152400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4650" y="44986575"/>
          <a:ext cx="19621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245</xdr:row>
      <xdr:rowOff>47625</xdr:rowOff>
    </xdr:from>
    <xdr:to>
      <xdr:col>1</xdr:col>
      <xdr:colOff>2962275</xdr:colOff>
      <xdr:row>253</xdr:row>
      <xdr:rowOff>85725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7301150"/>
          <a:ext cx="24765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161</xdr:row>
      <xdr:rowOff>180975</xdr:rowOff>
    </xdr:from>
    <xdr:to>
      <xdr:col>5</xdr:col>
      <xdr:colOff>990600</xdr:colOff>
      <xdr:row>168</xdr:row>
      <xdr:rowOff>171450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96050" y="34994850"/>
          <a:ext cx="17907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172</xdr:row>
      <xdr:rowOff>19050</xdr:rowOff>
    </xdr:from>
    <xdr:to>
      <xdr:col>1</xdr:col>
      <xdr:colOff>2333625</xdr:colOff>
      <xdr:row>180</xdr:row>
      <xdr:rowOff>19050</xdr:rowOff>
    </xdr:to>
    <xdr:pic>
      <xdr:nvPicPr>
        <xdr:cNvPr id="3" name="Picture 4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947475"/>
          <a:ext cx="20383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121</xdr:row>
      <xdr:rowOff>9525</xdr:rowOff>
    </xdr:from>
    <xdr:to>
      <xdr:col>5</xdr:col>
      <xdr:colOff>219075</xdr:colOff>
      <xdr:row>126</xdr:row>
      <xdr:rowOff>114300</xdr:rowOff>
    </xdr:to>
    <xdr:pic>
      <xdr:nvPicPr>
        <xdr:cNvPr id="2" name="Picture 1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05575" y="23983950"/>
          <a:ext cx="18764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130</xdr:row>
      <xdr:rowOff>38100</xdr:rowOff>
    </xdr:from>
    <xdr:to>
      <xdr:col>1</xdr:col>
      <xdr:colOff>2228850</xdr:colOff>
      <xdr:row>138</xdr:row>
      <xdr:rowOff>76200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25746075"/>
          <a:ext cx="20383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250</xdr:row>
      <xdr:rowOff>28575</xdr:rowOff>
    </xdr:from>
    <xdr:to>
      <xdr:col>5</xdr:col>
      <xdr:colOff>1285875</xdr:colOff>
      <xdr:row>258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47786925"/>
          <a:ext cx="19526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262</xdr:row>
      <xdr:rowOff>57150</xdr:rowOff>
    </xdr:from>
    <xdr:to>
      <xdr:col>1</xdr:col>
      <xdr:colOff>2543175</xdr:colOff>
      <xdr:row>270</xdr:row>
      <xdr:rowOff>28575</xdr:rowOff>
    </xdr:to>
    <xdr:pic>
      <xdr:nvPicPr>
        <xdr:cNvPr id="3" name="Picture 9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50120550"/>
          <a:ext cx="23526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 topLeftCell="A1">
      <selection activeCell="C11" sqref="C11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</cols>
  <sheetData>
    <row r="1" spans="1:3" ht="12.95" customHeight="1">
      <c r="A1" s="178" t="s">
        <v>0</v>
      </c>
      <c r="B1" s="178" t="s">
        <v>1</v>
      </c>
      <c r="C1" s="178" t="s">
        <v>2</v>
      </c>
    </row>
    <row r="2" spans="1:3" ht="12.95" customHeight="1">
      <c r="A2" s="179">
        <v>1</v>
      </c>
      <c r="B2" s="179" t="s">
        <v>743</v>
      </c>
      <c r="C2" s="179" t="s">
        <v>491</v>
      </c>
    </row>
    <row r="3" spans="1:3" ht="12.95" customHeight="1">
      <c r="A3" s="179">
        <v>2</v>
      </c>
      <c r="B3" s="179" t="s">
        <v>744</v>
      </c>
      <c r="C3" s="179" t="s">
        <v>3</v>
      </c>
    </row>
    <row r="4" spans="1:3" ht="15">
      <c r="A4" s="179">
        <v>3</v>
      </c>
      <c r="B4" s="179" t="s">
        <v>745</v>
      </c>
      <c r="C4" s="179" t="s">
        <v>492</v>
      </c>
    </row>
    <row r="5" spans="1:3" ht="15">
      <c r="A5" s="179">
        <v>4</v>
      </c>
      <c r="B5" s="179" t="s">
        <v>746</v>
      </c>
      <c r="C5" s="179" t="s">
        <v>4</v>
      </c>
    </row>
  </sheetData>
  <printOptions/>
  <pageMargins left="0" right="0" top="0" bottom="0" header="0" footer="0"/>
  <pageSetup horizontalDpi="600" verticalDpi="600" orientation="landscape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4D69-D861-4D6B-A541-17E571166ADD}">
  <dimension ref="A1:L254"/>
  <sheetViews>
    <sheetView tabSelected="1" workbookViewId="0" topLeftCell="A91">
      <selection activeCell="D31" sqref="D31"/>
    </sheetView>
  </sheetViews>
  <sheetFormatPr defaultColWidth="8.7109375" defaultRowHeight="15"/>
  <cols>
    <col min="1" max="1" width="3.421875" style="182" customWidth="1"/>
    <col min="2" max="2" width="50.28125" style="182" customWidth="1"/>
    <col min="3" max="3" width="20.57421875" style="182" bestFit="1" customWidth="1"/>
    <col min="4" max="4" width="25.421875" style="182" bestFit="1" customWidth="1"/>
    <col min="5" max="5" width="18.421875" style="182" customWidth="1"/>
    <col min="6" max="6" width="16.8515625" style="182" bestFit="1" customWidth="1"/>
    <col min="7" max="7" width="13.28125" style="182" customWidth="1"/>
    <col min="8" max="8" width="17.00390625" style="182" bestFit="1" customWidth="1"/>
    <col min="9" max="9" width="7.57421875" style="182" customWidth="1"/>
    <col min="10" max="10" width="17.140625" style="182" bestFit="1" customWidth="1"/>
    <col min="11" max="11" width="11.8515625" style="182" bestFit="1" customWidth="1"/>
    <col min="12" max="16384" width="8.7109375" style="182" customWidth="1"/>
  </cols>
  <sheetData>
    <row r="1" spans="1:10" ht="15.95" customHeight="1">
      <c r="A1" s="180"/>
      <c r="B1" s="519" t="s">
        <v>725</v>
      </c>
      <c r="C1" s="519"/>
      <c r="D1" s="519"/>
      <c r="E1" s="519"/>
      <c r="F1" s="519"/>
      <c r="G1" s="180"/>
      <c r="H1" s="180"/>
      <c r="I1" s="180"/>
      <c r="J1" s="180"/>
    </row>
    <row r="2" spans="1:10" ht="12.95" customHeight="1">
      <c r="A2" s="180"/>
      <c r="B2" s="183"/>
      <c r="C2" s="180"/>
      <c r="D2" s="180"/>
      <c r="E2" s="180"/>
      <c r="F2" s="180"/>
      <c r="G2" s="180"/>
      <c r="H2" s="180"/>
      <c r="I2" s="180"/>
      <c r="J2" s="180"/>
    </row>
    <row r="3" spans="1:10" ht="12.95" customHeight="1" thickBot="1">
      <c r="A3" s="184" t="s">
        <v>5</v>
      </c>
      <c r="B3" s="185" t="s">
        <v>493</v>
      </c>
      <c r="C3" s="180"/>
      <c r="D3" s="180"/>
      <c r="E3" s="180"/>
      <c r="F3" s="180"/>
      <c r="G3" s="180"/>
      <c r="H3" s="180"/>
      <c r="I3" s="180"/>
      <c r="J3" s="180"/>
    </row>
    <row r="4" spans="1:10" ht="27.95" customHeight="1">
      <c r="A4" s="180"/>
      <c r="B4" s="186" t="s">
        <v>6</v>
      </c>
      <c r="C4" s="187" t="s">
        <v>7</v>
      </c>
      <c r="D4" s="188" t="s">
        <v>834</v>
      </c>
      <c r="E4" s="188" t="s">
        <v>9</v>
      </c>
      <c r="F4" s="188" t="s">
        <v>10</v>
      </c>
      <c r="G4" s="188" t="s">
        <v>11</v>
      </c>
      <c r="H4" s="188" t="s">
        <v>12</v>
      </c>
      <c r="I4" s="189" t="s">
        <v>13</v>
      </c>
      <c r="J4" s="190" t="s">
        <v>494</v>
      </c>
    </row>
    <row r="5" spans="1:10" ht="12.95" customHeight="1">
      <c r="A5" s="180"/>
      <c r="B5" s="191" t="s">
        <v>14</v>
      </c>
      <c r="C5" s="192"/>
      <c r="D5" s="192"/>
      <c r="E5" s="192"/>
      <c r="F5" s="192"/>
      <c r="G5" s="192"/>
      <c r="H5" s="193"/>
      <c r="I5" s="194"/>
      <c r="J5" s="180"/>
    </row>
    <row r="6" spans="1:10" ht="12.95" customHeight="1">
      <c r="A6" s="180"/>
      <c r="B6" s="191" t="s">
        <v>15</v>
      </c>
      <c r="C6" s="192"/>
      <c r="D6" s="192"/>
      <c r="E6" s="192"/>
      <c r="F6" s="180"/>
      <c r="G6" s="193"/>
      <c r="H6" s="193"/>
      <c r="I6" s="194"/>
      <c r="J6" s="180"/>
    </row>
    <row r="7" spans="1:10" ht="12.95" customHeight="1">
      <c r="A7" s="195" t="s">
        <v>495</v>
      </c>
      <c r="B7" s="196" t="s">
        <v>496</v>
      </c>
      <c r="C7" s="192" t="s">
        <v>497</v>
      </c>
      <c r="D7" s="192" t="s">
        <v>16</v>
      </c>
      <c r="E7" s="197">
        <v>8962504</v>
      </c>
      <c r="F7" s="198">
        <v>236395.01</v>
      </c>
      <c r="G7" s="199">
        <v>0.0837</v>
      </c>
      <c r="H7" s="200"/>
      <c r="I7" s="201"/>
      <c r="J7" s="180"/>
    </row>
    <row r="8" spans="1:10" ht="12.95" customHeight="1">
      <c r="A8" s="195" t="s">
        <v>498</v>
      </c>
      <c r="B8" s="196" t="s">
        <v>499</v>
      </c>
      <c r="C8" s="192" t="s">
        <v>500</v>
      </c>
      <c r="D8" s="192" t="s">
        <v>16</v>
      </c>
      <c r="E8" s="197">
        <v>3575550</v>
      </c>
      <c r="F8" s="198">
        <v>205293.78</v>
      </c>
      <c r="G8" s="199">
        <v>0.0727</v>
      </c>
      <c r="H8" s="200"/>
      <c r="I8" s="201"/>
      <c r="J8" s="180"/>
    </row>
    <row r="9" spans="1:10" ht="12.95" customHeight="1">
      <c r="A9" s="195" t="s">
        <v>17</v>
      </c>
      <c r="B9" s="196" t="s">
        <v>18</v>
      </c>
      <c r="C9" s="192" t="s">
        <v>19</v>
      </c>
      <c r="D9" s="192" t="s">
        <v>20</v>
      </c>
      <c r="E9" s="197">
        <v>60698959</v>
      </c>
      <c r="F9" s="198">
        <v>201247.4</v>
      </c>
      <c r="G9" s="199">
        <v>0.0712</v>
      </c>
      <c r="H9" s="200"/>
      <c r="I9" s="201"/>
      <c r="J9" s="180"/>
    </row>
    <row r="10" spans="1:10" ht="12.95" customHeight="1">
      <c r="A10" s="195" t="s">
        <v>501</v>
      </c>
      <c r="B10" s="196" t="s">
        <v>502</v>
      </c>
      <c r="C10" s="192" t="s">
        <v>503</v>
      </c>
      <c r="D10" s="192" t="s">
        <v>504</v>
      </c>
      <c r="E10" s="197">
        <v>17964011</v>
      </c>
      <c r="F10" s="198">
        <v>167738.95</v>
      </c>
      <c r="G10" s="199">
        <v>0.0594</v>
      </c>
      <c r="H10" s="200"/>
      <c r="I10" s="201"/>
      <c r="J10" s="180"/>
    </row>
    <row r="11" spans="1:10" ht="12.95" customHeight="1">
      <c r="A11" s="195" t="s">
        <v>505</v>
      </c>
      <c r="B11" s="196" t="s">
        <v>506</v>
      </c>
      <c r="C11" s="192" t="s">
        <v>507</v>
      </c>
      <c r="D11" s="192" t="s">
        <v>504</v>
      </c>
      <c r="E11" s="197">
        <v>18780614</v>
      </c>
      <c r="F11" s="198">
        <v>167307.1</v>
      </c>
      <c r="G11" s="199">
        <v>0.0592</v>
      </c>
      <c r="H11" s="200"/>
      <c r="I11" s="201"/>
      <c r="J11" s="180"/>
    </row>
    <row r="12" spans="1:10" ht="12.95" customHeight="1">
      <c r="A12" s="195" t="s">
        <v>508</v>
      </c>
      <c r="B12" s="196" t="s">
        <v>509</v>
      </c>
      <c r="C12" s="192" t="s">
        <v>510</v>
      </c>
      <c r="D12" s="192" t="s">
        <v>511</v>
      </c>
      <c r="E12" s="197">
        <v>14849083</v>
      </c>
      <c r="F12" s="198">
        <v>154326.52</v>
      </c>
      <c r="G12" s="199">
        <v>0.0546</v>
      </c>
      <c r="H12" s="200"/>
      <c r="I12" s="201"/>
      <c r="J12" s="180"/>
    </row>
    <row r="13" spans="1:10" ht="12.95" customHeight="1">
      <c r="A13" s="195" t="s">
        <v>21</v>
      </c>
      <c r="B13" s="196" t="s">
        <v>22</v>
      </c>
      <c r="C13" s="192" t="s">
        <v>23</v>
      </c>
      <c r="D13" s="192" t="s">
        <v>24</v>
      </c>
      <c r="E13" s="197">
        <v>63348260</v>
      </c>
      <c r="F13" s="198">
        <v>142565.26</v>
      </c>
      <c r="G13" s="199">
        <v>0.0505</v>
      </c>
      <c r="H13" s="200"/>
      <c r="I13" s="201"/>
      <c r="J13" s="180"/>
    </row>
    <row r="14" spans="1:10" ht="12.95" customHeight="1">
      <c r="A14" s="195" t="s">
        <v>25</v>
      </c>
      <c r="B14" s="196" t="s">
        <v>26</v>
      </c>
      <c r="C14" s="192" t="s">
        <v>27</v>
      </c>
      <c r="D14" s="192" t="s">
        <v>28</v>
      </c>
      <c r="E14" s="197">
        <v>63775637</v>
      </c>
      <c r="F14" s="198">
        <v>136288.54</v>
      </c>
      <c r="G14" s="199">
        <v>0.0482</v>
      </c>
      <c r="H14" s="200"/>
      <c r="I14" s="201"/>
      <c r="J14" s="180"/>
    </row>
    <row r="15" spans="1:10" ht="12.95" customHeight="1">
      <c r="A15" s="195" t="s">
        <v>512</v>
      </c>
      <c r="B15" s="196" t="s">
        <v>513</v>
      </c>
      <c r="C15" s="192" t="s">
        <v>514</v>
      </c>
      <c r="D15" s="192" t="s">
        <v>29</v>
      </c>
      <c r="E15" s="197">
        <v>4186832</v>
      </c>
      <c r="F15" s="198">
        <v>114671.05</v>
      </c>
      <c r="G15" s="199">
        <v>0.0406</v>
      </c>
      <c r="H15" s="200"/>
      <c r="I15" s="201"/>
      <c r="J15" s="180"/>
    </row>
    <row r="16" spans="1:10" ht="12.95" customHeight="1">
      <c r="A16" s="195" t="s">
        <v>515</v>
      </c>
      <c r="B16" s="196" t="s">
        <v>516</v>
      </c>
      <c r="C16" s="192" t="s">
        <v>517</v>
      </c>
      <c r="D16" s="192" t="s">
        <v>518</v>
      </c>
      <c r="E16" s="197">
        <v>44206584</v>
      </c>
      <c r="F16" s="198">
        <v>61889.22</v>
      </c>
      <c r="G16" s="199">
        <v>0.0219</v>
      </c>
      <c r="H16" s="200"/>
      <c r="I16" s="201"/>
      <c r="J16" s="180"/>
    </row>
    <row r="17" spans="1:10" ht="12.95" customHeight="1">
      <c r="A17" s="195" t="s">
        <v>519</v>
      </c>
      <c r="B17" s="196" t="s">
        <v>520</v>
      </c>
      <c r="C17" s="192" t="s">
        <v>521</v>
      </c>
      <c r="D17" s="192" t="s">
        <v>518</v>
      </c>
      <c r="E17" s="197">
        <v>4799727</v>
      </c>
      <c r="F17" s="198">
        <v>53531.36</v>
      </c>
      <c r="G17" s="199">
        <v>0.019</v>
      </c>
      <c r="H17" s="200"/>
      <c r="I17" s="201"/>
      <c r="J17" s="180"/>
    </row>
    <row r="18" spans="1:10" ht="12.95" customHeight="1">
      <c r="A18" s="195" t="s">
        <v>522</v>
      </c>
      <c r="B18" s="196" t="s">
        <v>523</v>
      </c>
      <c r="C18" s="192" t="s">
        <v>524</v>
      </c>
      <c r="D18" s="192" t="s">
        <v>518</v>
      </c>
      <c r="E18" s="197">
        <v>7618643</v>
      </c>
      <c r="F18" s="198">
        <v>52290.56</v>
      </c>
      <c r="G18" s="199">
        <v>0.0185</v>
      </c>
      <c r="H18" s="200"/>
      <c r="I18" s="201"/>
      <c r="J18" s="180"/>
    </row>
    <row r="19" spans="1:10" ht="12.95" customHeight="1">
      <c r="A19" s="195" t="s">
        <v>525</v>
      </c>
      <c r="B19" s="196" t="s">
        <v>526</v>
      </c>
      <c r="C19" s="192" t="s">
        <v>527</v>
      </c>
      <c r="D19" s="192" t="s">
        <v>518</v>
      </c>
      <c r="E19" s="197">
        <v>2492885</v>
      </c>
      <c r="F19" s="198">
        <v>38744.42</v>
      </c>
      <c r="G19" s="199">
        <v>0.0137</v>
      </c>
      <c r="H19" s="200"/>
      <c r="I19" s="201"/>
      <c r="J19" s="180"/>
    </row>
    <row r="20" spans="1:10" ht="12.95" customHeight="1">
      <c r="A20" s="195" t="s">
        <v>528</v>
      </c>
      <c r="B20" s="196" t="s">
        <v>529</v>
      </c>
      <c r="C20" s="192" t="s">
        <v>530</v>
      </c>
      <c r="D20" s="192" t="s">
        <v>531</v>
      </c>
      <c r="E20" s="197">
        <v>27087811</v>
      </c>
      <c r="F20" s="198">
        <v>33331.55</v>
      </c>
      <c r="G20" s="199">
        <v>0.0118</v>
      </c>
      <c r="H20" s="200"/>
      <c r="I20" s="201"/>
      <c r="J20" s="180"/>
    </row>
    <row r="21" spans="1:10" ht="12.95" customHeight="1">
      <c r="A21" s="195" t="s">
        <v>532</v>
      </c>
      <c r="B21" s="196" t="s">
        <v>533</v>
      </c>
      <c r="C21" s="192" t="s">
        <v>534</v>
      </c>
      <c r="D21" s="192" t="s">
        <v>535</v>
      </c>
      <c r="E21" s="197">
        <v>3154852</v>
      </c>
      <c r="F21" s="198">
        <v>31592.69</v>
      </c>
      <c r="G21" s="199">
        <v>0.0112</v>
      </c>
      <c r="H21" s="200"/>
      <c r="I21" s="201"/>
      <c r="J21" s="180"/>
    </row>
    <row r="22" spans="1:10" ht="12.95" customHeight="1">
      <c r="A22" s="195" t="s">
        <v>538</v>
      </c>
      <c r="B22" s="196" t="s">
        <v>539</v>
      </c>
      <c r="C22" s="192" t="s">
        <v>540</v>
      </c>
      <c r="D22" s="192" t="s">
        <v>535</v>
      </c>
      <c r="E22" s="197">
        <v>7204805</v>
      </c>
      <c r="F22" s="198">
        <v>30256.58</v>
      </c>
      <c r="G22" s="199">
        <v>0.0107</v>
      </c>
      <c r="H22" s="200"/>
      <c r="I22" s="201"/>
      <c r="J22" s="180"/>
    </row>
    <row r="23" spans="1:10" ht="12.95" customHeight="1">
      <c r="A23" s="195" t="s">
        <v>544</v>
      </c>
      <c r="B23" s="196" t="s">
        <v>545</v>
      </c>
      <c r="C23" s="192" t="s">
        <v>546</v>
      </c>
      <c r="D23" s="192" t="s">
        <v>535</v>
      </c>
      <c r="E23" s="197">
        <v>665343</v>
      </c>
      <c r="F23" s="198">
        <v>28194.24</v>
      </c>
      <c r="G23" s="199">
        <v>0.01</v>
      </c>
      <c r="H23" s="200"/>
      <c r="I23" s="201"/>
      <c r="J23" s="180"/>
    </row>
    <row r="24" spans="1:10" ht="12.95" customHeight="1">
      <c r="A24" s="195" t="s">
        <v>547</v>
      </c>
      <c r="B24" s="196" t="s">
        <v>548</v>
      </c>
      <c r="C24" s="192" t="s">
        <v>549</v>
      </c>
      <c r="D24" s="192" t="s">
        <v>535</v>
      </c>
      <c r="E24" s="197">
        <v>2518584</v>
      </c>
      <c r="F24" s="198">
        <v>27098.7</v>
      </c>
      <c r="G24" s="199">
        <v>0.0096</v>
      </c>
      <c r="H24" s="200"/>
      <c r="I24" s="201"/>
      <c r="J24" s="180"/>
    </row>
    <row r="25" spans="1:10" ht="12.95" customHeight="1">
      <c r="A25" s="195" t="s">
        <v>550</v>
      </c>
      <c r="B25" s="196" t="s">
        <v>551</v>
      </c>
      <c r="C25" s="192" t="s">
        <v>552</v>
      </c>
      <c r="D25" s="192" t="s">
        <v>553</v>
      </c>
      <c r="E25" s="197">
        <v>1226855</v>
      </c>
      <c r="F25" s="198">
        <v>26147.35</v>
      </c>
      <c r="G25" s="199">
        <v>0.0093</v>
      </c>
      <c r="H25" s="200"/>
      <c r="I25" s="201"/>
      <c r="J25" s="180"/>
    </row>
    <row r="26" spans="1:10" ht="12.95" customHeight="1">
      <c r="A26" s="195" t="s">
        <v>554</v>
      </c>
      <c r="B26" s="196" t="s">
        <v>555</v>
      </c>
      <c r="C26" s="192" t="s">
        <v>556</v>
      </c>
      <c r="D26" s="192" t="s">
        <v>535</v>
      </c>
      <c r="E26" s="197">
        <v>3032266</v>
      </c>
      <c r="F26" s="198">
        <v>25565.03</v>
      </c>
      <c r="G26" s="199">
        <v>0.0091</v>
      </c>
      <c r="H26" s="200"/>
      <c r="I26" s="201"/>
      <c r="J26" s="180"/>
    </row>
    <row r="27" spans="1:10" ht="12.95" customHeight="1">
      <c r="A27" s="195" t="s">
        <v>557</v>
      </c>
      <c r="B27" s="196" t="s">
        <v>558</v>
      </c>
      <c r="C27" s="192" t="s">
        <v>559</v>
      </c>
      <c r="D27" s="192" t="s">
        <v>518</v>
      </c>
      <c r="E27" s="197">
        <v>422587</v>
      </c>
      <c r="F27" s="198">
        <v>19379.42</v>
      </c>
      <c r="G27" s="199">
        <v>0.0069</v>
      </c>
      <c r="H27" s="200"/>
      <c r="I27" s="201"/>
      <c r="J27" s="180"/>
    </row>
    <row r="28" spans="1:10" ht="12.95" customHeight="1">
      <c r="A28" s="195"/>
      <c r="B28" s="196" t="s">
        <v>567</v>
      </c>
      <c r="C28" s="192" t="s">
        <v>568</v>
      </c>
      <c r="D28" s="192" t="s">
        <v>511</v>
      </c>
      <c r="E28" s="197">
        <v>417679</v>
      </c>
      <c r="F28" s="198">
        <v>12627.9</v>
      </c>
      <c r="G28" s="199">
        <v>0.0045</v>
      </c>
      <c r="H28" s="200"/>
      <c r="I28" s="201"/>
      <c r="J28" s="180"/>
    </row>
    <row r="29" spans="1:10" ht="12.95" customHeight="1">
      <c r="A29" s="195"/>
      <c r="B29" s="196" t="s">
        <v>570</v>
      </c>
      <c r="C29" s="192" t="s">
        <v>571</v>
      </c>
      <c r="D29" s="192" t="s">
        <v>518</v>
      </c>
      <c r="E29" s="197">
        <v>800000</v>
      </c>
      <c r="F29" s="198">
        <v>6887.2</v>
      </c>
      <c r="G29" s="199">
        <v>0.0024</v>
      </c>
      <c r="H29" s="200"/>
      <c r="I29" s="201"/>
      <c r="J29" s="180"/>
    </row>
    <row r="30" spans="1:10" ht="12.95" customHeight="1">
      <c r="A30" s="195"/>
      <c r="B30" s="196" t="s">
        <v>580</v>
      </c>
      <c r="C30" s="192" t="s">
        <v>581</v>
      </c>
      <c r="D30" s="192" t="s">
        <v>16</v>
      </c>
      <c r="E30" s="197">
        <v>80159</v>
      </c>
      <c r="F30" s="198">
        <v>3693.01</v>
      </c>
      <c r="G30" s="199">
        <v>0.0013</v>
      </c>
      <c r="H30" s="200"/>
      <c r="I30" s="201"/>
      <c r="J30" s="180"/>
    </row>
    <row r="31" spans="1:10" ht="12.95" customHeight="1">
      <c r="A31" s="195"/>
      <c r="B31" s="196" t="s">
        <v>724</v>
      </c>
      <c r="C31" s="192" t="s">
        <v>593</v>
      </c>
      <c r="D31" s="332" t="s">
        <v>720</v>
      </c>
      <c r="E31" s="197">
        <v>27087811</v>
      </c>
      <c r="F31" s="198">
        <v>7164.73</v>
      </c>
      <c r="G31" s="199">
        <v>0.0025</v>
      </c>
      <c r="H31" s="200"/>
      <c r="I31" s="201"/>
      <c r="J31" s="180"/>
    </row>
    <row r="32" spans="1:10" ht="12.95" customHeight="1">
      <c r="A32" s="195"/>
      <c r="B32" s="196"/>
      <c r="C32" s="192"/>
      <c r="D32" s="192"/>
      <c r="E32" s="197"/>
      <c r="F32" s="198"/>
      <c r="G32" s="199"/>
      <c r="H32" s="200"/>
      <c r="I32" s="201"/>
      <c r="J32" s="180"/>
    </row>
    <row r="33" spans="1:10" ht="12.95" customHeight="1">
      <c r="A33" s="195"/>
      <c r="B33" s="452" t="s">
        <v>826</v>
      </c>
      <c r="C33" s="192"/>
      <c r="D33" s="192"/>
      <c r="E33" s="197"/>
      <c r="F33" s="198"/>
      <c r="G33" s="199"/>
      <c r="H33" s="200"/>
      <c r="I33" s="201"/>
      <c r="J33" s="180"/>
    </row>
    <row r="34" spans="1:10" ht="12.95" customHeight="1">
      <c r="A34" s="195" t="s">
        <v>563</v>
      </c>
      <c r="B34" s="196" t="s">
        <v>536</v>
      </c>
      <c r="C34" s="192" t="s">
        <v>537</v>
      </c>
      <c r="D34" s="192" t="s">
        <v>16</v>
      </c>
      <c r="E34" s="197">
        <v>474250</v>
      </c>
      <c r="F34" s="198">
        <v>31182.89</v>
      </c>
      <c r="G34" s="199">
        <v>0.011</v>
      </c>
      <c r="H34" s="200"/>
      <c r="I34" s="201"/>
      <c r="J34" s="180"/>
    </row>
    <row r="35" spans="1:10" ht="12.95" customHeight="1">
      <c r="A35" s="195" t="s">
        <v>566</v>
      </c>
      <c r="B35" s="196" t="s">
        <v>541</v>
      </c>
      <c r="C35" s="192" t="s">
        <v>542</v>
      </c>
      <c r="D35" s="192" t="s">
        <v>543</v>
      </c>
      <c r="E35" s="197">
        <v>1113000</v>
      </c>
      <c r="F35" s="198">
        <v>28350.34</v>
      </c>
      <c r="G35" s="199">
        <v>0.01</v>
      </c>
      <c r="H35" s="200"/>
      <c r="I35" s="201"/>
      <c r="J35" s="180"/>
    </row>
    <row r="36" spans="1:10" ht="12.95" customHeight="1">
      <c r="A36" s="195" t="s">
        <v>569</v>
      </c>
      <c r="B36" s="196" t="s">
        <v>561</v>
      </c>
      <c r="C36" s="192" t="s">
        <v>562</v>
      </c>
      <c r="D36" s="192" t="s">
        <v>29</v>
      </c>
      <c r="E36" s="197">
        <v>177000</v>
      </c>
      <c r="F36" s="198">
        <v>14858.44</v>
      </c>
      <c r="G36" s="199">
        <v>0.0053</v>
      </c>
      <c r="H36" s="200"/>
      <c r="I36" s="201"/>
      <c r="J36" s="180"/>
    </row>
    <row r="37" spans="1:10" ht="12.95" customHeight="1">
      <c r="A37" s="195" t="s">
        <v>572</v>
      </c>
      <c r="B37" s="196" t="s">
        <v>564</v>
      </c>
      <c r="C37" s="192" t="s">
        <v>565</v>
      </c>
      <c r="D37" s="192" t="s">
        <v>504</v>
      </c>
      <c r="E37" s="197">
        <v>780000</v>
      </c>
      <c r="F37" s="198">
        <v>14252.55</v>
      </c>
      <c r="G37" s="199">
        <v>0.005</v>
      </c>
      <c r="H37" s="200"/>
      <c r="I37" s="201"/>
      <c r="J37" s="180"/>
    </row>
    <row r="38" spans="1:10" ht="12.95" customHeight="1">
      <c r="A38" s="195" t="s">
        <v>576</v>
      </c>
      <c r="B38" s="196" t="s">
        <v>573</v>
      </c>
      <c r="C38" s="192" t="s">
        <v>574</v>
      </c>
      <c r="D38" s="192" t="s">
        <v>575</v>
      </c>
      <c r="E38" s="197">
        <v>1135800</v>
      </c>
      <c r="F38" s="198">
        <v>5952.73</v>
      </c>
      <c r="G38" s="199">
        <v>0.0021</v>
      </c>
      <c r="H38" s="200"/>
      <c r="I38" s="201"/>
      <c r="J38" s="180"/>
    </row>
    <row r="39" spans="1:10" ht="12.95" customHeight="1">
      <c r="A39" s="195" t="s">
        <v>579</v>
      </c>
      <c r="B39" s="196" t="s">
        <v>577</v>
      </c>
      <c r="C39" s="192" t="s">
        <v>578</v>
      </c>
      <c r="D39" s="192" t="s">
        <v>504</v>
      </c>
      <c r="E39" s="197">
        <v>407700</v>
      </c>
      <c r="F39" s="198">
        <v>4974.35</v>
      </c>
      <c r="G39" s="199">
        <v>0.0018</v>
      </c>
      <c r="H39" s="200"/>
      <c r="I39" s="201"/>
      <c r="J39" s="180"/>
    </row>
    <row r="40" spans="1:10" ht="12.95" customHeight="1">
      <c r="A40" s="195" t="s">
        <v>582</v>
      </c>
      <c r="B40" s="196" t="s">
        <v>586</v>
      </c>
      <c r="C40" s="192" t="s">
        <v>587</v>
      </c>
      <c r="D40" s="192" t="s">
        <v>20</v>
      </c>
      <c r="E40" s="197">
        <v>117000</v>
      </c>
      <c r="F40" s="198">
        <v>2996.43</v>
      </c>
      <c r="G40" s="199">
        <v>0.0011</v>
      </c>
      <c r="H40" s="200"/>
      <c r="I40" s="201"/>
      <c r="J40" s="180"/>
    </row>
    <row r="41" spans="1:10" ht="12.95" customHeight="1">
      <c r="A41" s="195" t="s">
        <v>585</v>
      </c>
      <c r="B41" s="196" t="s">
        <v>583</v>
      </c>
      <c r="C41" s="192" t="s">
        <v>584</v>
      </c>
      <c r="D41" s="192" t="s">
        <v>511</v>
      </c>
      <c r="E41" s="197">
        <v>315600</v>
      </c>
      <c r="F41" s="198">
        <v>3207.76</v>
      </c>
      <c r="G41" s="199">
        <v>0.0011</v>
      </c>
      <c r="H41" s="200"/>
      <c r="I41" s="201"/>
      <c r="J41" s="180"/>
    </row>
    <row r="42" spans="1:10" ht="12.95" customHeight="1">
      <c r="A42" s="195" t="s">
        <v>588</v>
      </c>
      <c r="B42" s="196" t="s">
        <v>589</v>
      </c>
      <c r="C42" s="192" t="s">
        <v>590</v>
      </c>
      <c r="D42" s="192" t="s">
        <v>591</v>
      </c>
      <c r="E42" s="197">
        <v>93500</v>
      </c>
      <c r="F42" s="198">
        <v>529.44</v>
      </c>
      <c r="G42" s="199">
        <v>0.0002</v>
      </c>
      <c r="H42" s="200"/>
      <c r="I42" s="201"/>
      <c r="J42" s="180"/>
    </row>
    <row r="43" spans="1:10" ht="12.95" customHeight="1">
      <c r="A43" s="195" t="s">
        <v>592</v>
      </c>
      <c r="B43" s="196"/>
      <c r="C43" s="192"/>
      <c r="D43" s="332"/>
      <c r="E43" s="197"/>
      <c r="F43" s="198"/>
      <c r="G43" s="199"/>
      <c r="H43" s="200"/>
      <c r="I43" s="201"/>
      <c r="J43" s="180"/>
    </row>
    <row r="44" spans="1:10" ht="12.95" customHeight="1">
      <c r="A44" s="180"/>
      <c r="B44" s="206" t="s">
        <v>32</v>
      </c>
      <c r="C44" s="207"/>
      <c r="D44" s="208"/>
      <c r="E44" s="207"/>
      <c r="F44" s="202">
        <v>2090532.5</v>
      </c>
      <c r="G44" s="203">
        <v>0.7400999999999999</v>
      </c>
      <c r="H44" s="204"/>
      <c r="I44" s="205"/>
      <c r="J44" s="180"/>
    </row>
    <row r="45" spans="1:10" ht="12.95" customHeight="1">
      <c r="A45" s="180"/>
      <c r="B45" s="191" t="s">
        <v>594</v>
      </c>
      <c r="C45" s="192"/>
      <c r="D45" s="192"/>
      <c r="E45" s="192"/>
      <c r="F45" s="192"/>
      <c r="G45" s="192"/>
      <c r="H45" s="193"/>
      <c r="I45" s="194"/>
      <c r="J45" s="180"/>
    </row>
    <row r="46" spans="1:10" ht="12.95" customHeight="1">
      <c r="A46" s="180"/>
      <c r="B46" s="191" t="s">
        <v>15</v>
      </c>
      <c r="C46" s="192"/>
      <c r="D46" s="192"/>
      <c r="E46" s="192"/>
      <c r="F46" s="180"/>
      <c r="G46" s="193"/>
      <c r="H46" s="193"/>
      <c r="I46" s="194"/>
      <c r="J46" s="180"/>
    </row>
    <row r="47" spans="1:10" ht="12.95" customHeight="1">
      <c r="A47" s="195" t="s">
        <v>595</v>
      </c>
      <c r="B47" s="196" t="s">
        <v>596</v>
      </c>
      <c r="C47" s="192" t="s">
        <v>597</v>
      </c>
      <c r="D47" s="333" t="s">
        <v>721</v>
      </c>
      <c r="E47" s="197">
        <v>714866</v>
      </c>
      <c r="F47" s="198">
        <v>142514.38</v>
      </c>
      <c r="G47" s="199">
        <v>0.0505</v>
      </c>
      <c r="H47" s="200"/>
      <c r="I47" s="201"/>
      <c r="J47" s="180"/>
    </row>
    <row r="48" spans="1:10" ht="12.95" customHeight="1">
      <c r="A48" s="195" t="s">
        <v>598</v>
      </c>
      <c r="B48" s="196" t="s">
        <v>599</v>
      </c>
      <c r="C48" s="192" t="s">
        <v>600</v>
      </c>
      <c r="D48" s="333" t="s">
        <v>721</v>
      </c>
      <c r="E48" s="197">
        <v>1802237</v>
      </c>
      <c r="F48" s="198">
        <v>131858.68</v>
      </c>
      <c r="G48" s="199">
        <v>0.0467</v>
      </c>
      <c r="H48" s="200"/>
      <c r="I48" s="201"/>
      <c r="J48" s="180"/>
    </row>
    <row r="49" spans="1:10" ht="12.95" customHeight="1">
      <c r="A49" s="195" t="s">
        <v>601</v>
      </c>
      <c r="B49" s="196" t="s">
        <v>602</v>
      </c>
      <c r="C49" s="192" t="s">
        <v>603</v>
      </c>
      <c r="D49" s="333" t="s">
        <v>722</v>
      </c>
      <c r="E49" s="197">
        <v>1284203</v>
      </c>
      <c r="F49" s="198">
        <v>89421.42</v>
      </c>
      <c r="G49" s="199">
        <v>0.0317</v>
      </c>
      <c r="H49" s="200"/>
      <c r="I49" s="201"/>
      <c r="J49" s="180"/>
    </row>
    <row r="50" spans="1:10" ht="12.95" customHeight="1">
      <c r="A50" s="195" t="s">
        <v>604</v>
      </c>
      <c r="B50" s="196" t="s">
        <v>605</v>
      </c>
      <c r="C50" s="192" t="s">
        <v>606</v>
      </c>
      <c r="D50" s="333" t="s">
        <v>721</v>
      </c>
      <c r="E50" s="197">
        <v>591056</v>
      </c>
      <c r="F50" s="198">
        <v>58796.14</v>
      </c>
      <c r="G50" s="199">
        <v>0.0208</v>
      </c>
      <c r="H50" s="200"/>
      <c r="I50" s="201"/>
      <c r="J50" s="180"/>
    </row>
    <row r="51" spans="1:10" ht="12.95" customHeight="1">
      <c r="A51" s="195"/>
      <c r="B51" s="334" t="s">
        <v>30</v>
      </c>
      <c r="C51" s="335"/>
      <c r="D51" s="336"/>
      <c r="E51" s="337"/>
      <c r="F51" s="340">
        <f>SUM(F47:F50)</f>
        <v>422590.62</v>
      </c>
      <c r="G51" s="341">
        <f>SUM(G47:G50)</f>
        <v>0.1497</v>
      </c>
      <c r="H51" s="338"/>
      <c r="I51" s="339"/>
      <c r="J51" s="180"/>
    </row>
    <row r="52" spans="1:10" ht="12.95" customHeight="1">
      <c r="A52" s="195"/>
      <c r="B52" s="342" t="s">
        <v>31</v>
      </c>
      <c r="C52" s="192"/>
      <c r="D52" s="333"/>
      <c r="E52" s="197"/>
      <c r="F52" s="198"/>
      <c r="G52" s="199"/>
      <c r="H52" s="200"/>
      <c r="I52" s="201"/>
      <c r="J52" s="180"/>
    </row>
    <row r="53" spans="1:10" ht="12.95" customHeight="1">
      <c r="A53" s="195" t="s">
        <v>607</v>
      </c>
      <c r="B53" s="196" t="s">
        <v>838</v>
      </c>
      <c r="C53" s="192" t="s">
        <v>608</v>
      </c>
      <c r="D53" s="333" t="s">
        <v>723</v>
      </c>
      <c r="E53" s="197">
        <v>142519</v>
      </c>
      <c r="F53" s="198">
        <v>15233.56</v>
      </c>
      <c r="G53" s="199">
        <v>0.0054</v>
      </c>
      <c r="H53" s="200"/>
      <c r="I53" s="201"/>
      <c r="J53" s="180"/>
    </row>
    <row r="54" spans="1:10" ht="12.95" customHeight="1">
      <c r="A54" s="180"/>
      <c r="B54" s="191" t="s">
        <v>30</v>
      </c>
      <c r="C54" s="192"/>
      <c r="D54" s="192"/>
      <c r="E54" s="192"/>
      <c r="F54" s="202">
        <f>SUM(F53)</f>
        <v>15233.56</v>
      </c>
      <c r="G54" s="203">
        <f>SUM(G53)</f>
        <v>0.0054</v>
      </c>
      <c r="H54" s="204"/>
      <c r="I54" s="205"/>
      <c r="J54" s="180"/>
    </row>
    <row r="55" spans="1:10" ht="12.95" customHeight="1">
      <c r="A55" s="180"/>
      <c r="B55" s="206" t="s">
        <v>32</v>
      </c>
      <c r="C55" s="207"/>
      <c r="D55" s="208"/>
      <c r="E55" s="207"/>
      <c r="F55" s="202">
        <v>437824.18</v>
      </c>
      <c r="G55" s="203">
        <v>0.1551</v>
      </c>
      <c r="H55" s="204"/>
      <c r="I55" s="205"/>
      <c r="J55" s="180"/>
    </row>
    <row r="56" spans="1:10" ht="12.95" customHeight="1">
      <c r="A56" s="180"/>
      <c r="B56" s="191" t="s">
        <v>33</v>
      </c>
      <c r="C56" s="192"/>
      <c r="D56" s="192"/>
      <c r="E56" s="192"/>
      <c r="F56" s="192"/>
      <c r="G56" s="192"/>
      <c r="H56" s="193"/>
      <c r="I56" s="194"/>
      <c r="J56" s="180"/>
    </row>
    <row r="57" spans="1:10" ht="12.95" customHeight="1">
      <c r="A57" s="180"/>
      <c r="B57" s="191" t="s">
        <v>34</v>
      </c>
      <c r="C57" s="192"/>
      <c r="D57" s="209" t="s">
        <v>35</v>
      </c>
      <c r="E57" s="192"/>
      <c r="F57" s="180"/>
      <c r="G57" s="193"/>
      <c r="H57" s="193"/>
      <c r="I57" s="194"/>
      <c r="J57" s="180"/>
    </row>
    <row r="58" spans="1:10" ht="12.95" customHeight="1">
      <c r="A58" s="195" t="s">
        <v>618</v>
      </c>
      <c r="B58" s="196" t="s">
        <v>619</v>
      </c>
      <c r="C58" s="192"/>
      <c r="D58" s="210" t="s">
        <v>36</v>
      </c>
      <c r="E58" s="211"/>
      <c r="F58" s="198">
        <v>2475</v>
      </c>
      <c r="G58" s="199">
        <v>0.0009</v>
      </c>
      <c r="H58" s="212">
        <v>0.045625</v>
      </c>
      <c r="I58" s="201"/>
      <c r="J58" s="180"/>
    </row>
    <row r="59" spans="1:10" ht="12.95" customHeight="1">
      <c r="A59" s="195" t="s">
        <v>620</v>
      </c>
      <c r="B59" s="196" t="s">
        <v>621</v>
      </c>
      <c r="C59" s="192"/>
      <c r="D59" s="210" t="s">
        <v>36</v>
      </c>
      <c r="E59" s="211"/>
      <c r="F59" s="198">
        <v>2475</v>
      </c>
      <c r="G59" s="199">
        <v>0.0009</v>
      </c>
      <c r="H59" s="212">
        <v>0.045625</v>
      </c>
      <c r="I59" s="201"/>
      <c r="J59" s="180"/>
    </row>
    <row r="60" spans="1:10" ht="12.95" customHeight="1">
      <c r="A60" s="195" t="s">
        <v>622</v>
      </c>
      <c r="B60" s="196" t="s">
        <v>623</v>
      </c>
      <c r="C60" s="192"/>
      <c r="D60" s="210" t="s">
        <v>36</v>
      </c>
      <c r="E60" s="211"/>
      <c r="F60" s="198">
        <v>2475</v>
      </c>
      <c r="G60" s="199">
        <v>0.0009</v>
      </c>
      <c r="H60" s="212">
        <v>0.045625</v>
      </c>
      <c r="I60" s="201"/>
      <c r="J60" s="180"/>
    </row>
    <row r="61" spans="1:10" ht="12.95" customHeight="1">
      <c r="A61" s="195" t="s">
        <v>624</v>
      </c>
      <c r="B61" s="196" t="s">
        <v>625</v>
      </c>
      <c r="C61" s="192"/>
      <c r="D61" s="210" t="s">
        <v>36</v>
      </c>
      <c r="E61" s="211"/>
      <c r="F61" s="198">
        <v>491</v>
      </c>
      <c r="G61" s="199">
        <v>0.0002</v>
      </c>
      <c r="H61" s="212">
        <v>0.04663888889</v>
      </c>
      <c r="I61" s="201"/>
      <c r="J61" s="180"/>
    </row>
    <row r="62" spans="1:10" ht="12.95" customHeight="1">
      <c r="A62" s="195" t="s">
        <v>626</v>
      </c>
      <c r="B62" s="196" t="s">
        <v>627</v>
      </c>
      <c r="C62" s="192"/>
      <c r="D62" s="210" t="s">
        <v>36</v>
      </c>
      <c r="E62" s="211"/>
      <c r="F62" s="198">
        <v>491</v>
      </c>
      <c r="G62" s="199">
        <v>0.0002</v>
      </c>
      <c r="H62" s="212">
        <v>0.0335482501</v>
      </c>
      <c r="I62" s="201"/>
      <c r="J62" s="180"/>
    </row>
    <row r="63" spans="1:10" ht="12.95" customHeight="1">
      <c r="A63" s="195" t="s">
        <v>628</v>
      </c>
      <c r="B63" s="196" t="s">
        <v>629</v>
      </c>
      <c r="C63" s="192"/>
      <c r="D63" s="210" t="s">
        <v>36</v>
      </c>
      <c r="E63" s="211"/>
      <c r="F63" s="198">
        <v>491</v>
      </c>
      <c r="G63" s="199">
        <v>0.0002</v>
      </c>
      <c r="H63" s="212">
        <v>0.0335482501</v>
      </c>
      <c r="I63" s="201"/>
      <c r="J63" s="180"/>
    </row>
    <row r="64" spans="1:10" ht="12.95" customHeight="1">
      <c r="A64" s="195" t="s">
        <v>630</v>
      </c>
      <c r="B64" s="196" t="s">
        <v>631</v>
      </c>
      <c r="C64" s="192"/>
      <c r="D64" s="210" t="s">
        <v>36</v>
      </c>
      <c r="E64" s="211"/>
      <c r="F64" s="198">
        <v>491</v>
      </c>
      <c r="G64" s="199">
        <v>0.0002</v>
      </c>
      <c r="H64" s="212">
        <v>0.0368358</v>
      </c>
      <c r="I64" s="201"/>
      <c r="J64" s="180"/>
    </row>
    <row r="65" spans="1:10" ht="12.95" customHeight="1">
      <c r="A65" s="195" t="s">
        <v>632</v>
      </c>
      <c r="B65" s="196" t="s">
        <v>633</v>
      </c>
      <c r="C65" s="192"/>
      <c r="D65" s="210" t="s">
        <v>36</v>
      </c>
      <c r="E65" s="211"/>
      <c r="F65" s="198">
        <v>491</v>
      </c>
      <c r="G65" s="199">
        <v>0.0002</v>
      </c>
      <c r="H65" s="212">
        <v>0.0368358</v>
      </c>
      <c r="I65" s="201"/>
      <c r="J65" s="180"/>
    </row>
    <row r="66" spans="1:10" ht="12.95" customHeight="1">
      <c r="A66" s="195" t="s">
        <v>634</v>
      </c>
      <c r="B66" s="196" t="s">
        <v>635</v>
      </c>
      <c r="C66" s="192"/>
      <c r="D66" s="210" t="s">
        <v>36</v>
      </c>
      <c r="E66" s="211"/>
      <c r="F66" s="198">
        <v>491</v>
      </c>
      <c r="G66" s="199">
        <v>0.0002</v>
      </c>
      <c r="H66" s="212">
        <v>0.0368358</v>
      </c>
      <c r="I66" s="201"/>
      <c r="J66" s="180"/>
    </row>
    <row r="67" spans="1:10" ht="12.95" customHeight="1">
      <c r="A67" s="195" t="s">
        <v>636</v>
      </c>
      <c r="B67" s="196" t="s">
        <v>637</v>
      </c>
      <c r="C67" s="192"/>
      <c r="D67" s="210" t="s">
        <v>36</v>
      </c>
      <c r="E67" s="211"/>
      <c r="F67" s="198">
        <v>491</v>
      </c>
      <c r="G67" s="199">
        <v>0.0002</v>
      </c>
      <c r="H67" s="212">
        <v>0.0335482501</v>
      </c>
      <c r="I67" s="201"/>
      <c r="J67" s="180"/>
    </row>
    <row r="68" spans="1:10" ht="12.95" customHeight="1">
      <c r="A68" s="195" t="s">
        <v>638</v>
      </c>
      <c r="B68" s="196" t="s">
        <v>639</v>
      </c>
      <c r="C68" s="192"/>
      <c r="D68" s="210" t="s">
        <v>36</v>
      </c>
      <c r="E68" s="211"/>
      <c r="F68" s="198">
        <v>491</v>
      </c>
      <c r="G68" s="199">
        <v>0.0002</v>
      </c>
      <c r="H68" s="212">
        <v>0.0365</v>
      </c>
      <c r="I68" s="201"/>
      <c r="J68" s="180"/>
    </row>
    <row r="69" spans="1:10" ht="12.95" customHeight="1">
      <c r="A69" s="195" t="s">
        <v>640</v>
      </c>
      <c r="B69" s="196" t="s">
        <v>641</v>
      </c>
      <c r="C69" s="192"/>
      <c r="D69" s="210" t="s">
        <v>36</v>
      </c>
      <c r="E69" s="211"/>
      <c r="F69" s="198">
        <v>491</v>
      </c>
      <c r="G69" s="199">
        <v>0.0002</v>
      </c>
      <c r="H69" s="212">
        <v>0.04663888889</v>
      </c>
      <c r="I69" s="201"/>
      <c r="J69" s="180"/>
    </row>
    <row r="70" spans="1:10" ht="12.95" customHeight="1">
      <c r="A70" s="195" t="s">
        <v>642</v>
      </c>
      <c r="B70" s="196" t="s">
        <v>643</v>
      </c>
      <c r="C70" s="192"/>
      <c r="D70" s="210" t="s">
        <v>36</v>
      </c>
      <c r="E70" s="211"/>
      <c r="F70" s="198">
        <v>491</v>
      </c>
      <c r="G70" s="199">
        <v>0.0002</v>
      </c>
      <c r="H70" s="212">
        <v>0.0365</v>
      </c>
      <c r="I70" s="201"/>
      <c r="J70" s="180"/>
    </row>
    <row r="71" spans="1:10" ht="12.95" customHeight="1">
      <c r="A71" s="195" t="s">
        <v>644</v>
      </c>
      <c r="B71" s="196" t="s">
        <v>645</v>
      </c>
      <c r="C71" s="192"/>
      <c r="D71" s="210" t="s">
        <v>37</v>
      </c>
      <c r="E71" s="211"/>
      <c r="F71" s="198">
        <v>491</v>
      </c>
      <c r="G71" s="199">
        <v>0.0002</v>
      </c>
      <c r="H71" s="212">
        <v>0.04663888889</v>
      </c>
      <c r="I71" s="201"/>
      <c r="J71" s="180"/>
    </row>
    <row r="72" spans="1:10" ht="12.95" customHeight="1">
      <c r="A72" s="195" t="s">
        <v>646</v>
      </c>
      <c r="B72" s="196" t="s">
        <v>647</v>
      </c>
      <c r="C72" s="192"/>
      <c r="D72" s="210" t="s">
        <v>37</v>
      </c>
      <c r="E72" s="211"/>
      <c r="F72" s="198">
        <v>491</v>
      </c>
      <c r="G72" s="199">
        <v>0.0002</v>
      </c>
      <c r="H72" s="212">
        <v>0.045625</v>
      </c>
      <c r="I72" s="201"/>
      <c r="J72" s="180"/>
    </row>
    <row r="73" spans="1:10" ht="12.95" customHeight="1">
      <c r="A73" s="195" t="s">
        <v>648</v>
      </c>
      <c r="B73" s="196" t="s">
        <v>649</v>
      </c>
      <c r="C73" s="192"/>
      <c r="D73" s="210" t="s">
        <v>38</v>
      </c>
      <c r="E73" s="211"/>
      <c r="F73" s="198">
        <v>491</v>
      </c>
      <c r="G73" s="199">
        <v>0.0002</v>
      </c>
      <c r="H73" s="212">
        <v>0.04</v>
      </c>
      <c r="I73" s="201"/>
      <c r="J73" s="180"/>
    </row>
    <row r="74" spans="1:10" ht="12.95" customHeight="1">
      <c r="A74" s="195" t="s">
        <v>650</v>
      </c>
      <c r="B74" s="196" t="s">
        <v>651</v>
      </c>
      <c r="C74" s="192"/>
      <c r="D74" s="210" t="s">
        <v>36</v>
      </c>
      <c r="E74" s="211"/>
      <c r="F74" s="198">
        <v>100</v>
      </c>
      <c r="G74" s="200" t="s">
        <v>652</v>
      </c>
      <c r="H74" s="212">
        <v>0.057</v>
      </c>
      <c r="I74" s="201"/>
      <c r="J74" s="180"/>
    </row>
    <row r="75" spans="1:10" ht="12.95" customHeight="1">
      <c r="A75" s="180"/>
      <c r="B75" s="191" t="s">
        <v>30</v>
      </c>
      <c r="C75" s="192"/>
      <c r="D75" s="192"/>
      <c r="E75" s="192"/>
      <c r="F75" s="202">
        <v>13908</v>
      </c>
      <c r="G75" s="203">
        <v>0.0053</v>
      </c>
      <c r="H75" s="204"/>
      <c r="I75" s="205"/>
      <c r="J75" s="180"/>
    </row>
    <row r="76" spans="1:10" ht="12.95" customHeight="1">
      <c r="A76" s="180"/>
      <c r="B76" s="206" t="s">
        <v>32</v>
      </c>
      <c r="C76" s="207"/>
      <c r="D76" s="208"/>
      <c r="E76" s="207"/>
      <c r="F76" s="202">
        <v>13908</v>
      </c>
      <c r="G76" s="203">
        <v>0.0053</v>
      </c>
      <c r="H76" s="204"/>
      <c r="I76" s="205"/>
      <c r="J76" s="180"/>
    </row>
    <row r="77" spans="1:10" ht="12.95" customHeight="1">
      <c r="A77" s="180"/>
      <c r="B77" s="191" t="s">
        <v>39</v>
      </c>
      <c r="C77" s="192"/>
      <c r="D77" s="192"/>
      <c r="E77" s="192"/>
      <c r="F77" s="192"/>
      <c r="G77" s="192"/>
      <c r="H77" s="193"/>
      <c r="I77" s="194"/>
      <c r="J77" s="180"/>
    </row>
    <row r="78" spans="1:10" ht="12.95" customHeight="1">
      <c r="A78" s="195" t="s">
        <v>40</v>
      </c>
      <c r="B78" s="196" t="s">
        <v>41</v>
      </c>
      <c r="C78" s="192"/>
      <c r="D78" s="192"/>
      <c r="E78" s="197"/>
      <c r="F78" s="198">
        <v>275266.06</v>
      </c>
      <c r="G78" s="199">
        <v>0.0974</v>
      </c>
      <c r="H78" s="212">
        <v>0.06489445037900055</v>
      </c>
      <c r="I78" s="201"/>
      <c r="J78" s="180"/>
    </row>
    <row r="79" spans="1:10" ht="12.95" customHeight="1">
      <c r="A79" s="180"/>
      <c r="B79" s="191" t="s">
        <v>30</v>
      </c>
      <c r="C79" s="192"/>
      <c r="D79" s="192"/>
      <c r="E79" s="192"/>
      <c r="F79" s="202">
        <v>275266.06</v>
      </c>
      <c r="G79" s="203">
        <v>0.0974</v>
      </c>
      <c r="H79" s="204"/>
      <c r="I79" s="205"/>
      <c r="J79" s="180"/>
    </row>
    <row r="80" spans="1:10" ht="12.95" customHeight="1">
      <c r="A80" s="180"/>
      <c r="B80" s="206" t="s">
        <v>32</v>
      </c>
      <c r="C80" s="207"/>
      <c r="D80" s="208"/>
      <c r="E80" s="207"/>
      <c r="F80" s="202">
        <v>275266.06</v>
      </c>
      <c r="G80" s="203">
        <v>0.0974</v>
      </c>
      <c r="H80" s="204"/>
      <c r="I80" s="205"/>
      <c r="J80" s="180"/>
    </row>
    <row r="81" spans="1:10" ht="12.95" customHeight="1">
      <c r="A81" s="180"/>
      <c r="B81" s="206" t="s">
        <v>42</v>
      </c>
      <c r="C81" s="192"/>
      <c r="D81" s="208"/>
      <c r="E81" s="192"/>
      <c r="F81" s="213">
        <v>7318.78999999969</v>
      </c>
      <c r="G81" s="203">
        <v>0.0021</v>
      </c>
      <c r="H81" s="204"/>
      <c r="I81" s="205"/>
      <c r="J81" s="180"/>
    </row>
    <row r="82" spans="1:12" ht="12.95" customHeight="1" thickBot="1">
      <c r="A82" s="180"/>
      <c r="B82" s="214" t="s">
        <v>43</v>
      </c>
      <c r="C82" s="215"/>
      <c r="D82" s="215"/>
      <c r="E82" s="215"/>
      <c r="F82" s="216">
        <v>2824849.53</v>
      </c>
      <c r="G82" s="217">
        <v>1</v>
      </c>
      <c r="H82" s="218"/>
      <c r="I82" s="219"/>
      <c r="J82" s="180"/>
      <c r="K82" s="224"/>
      <c r="L82" s="225"/>
    </row>
    <row r="83" spans="1:12" ht="12.95" customHeight="1">
      <c r="A83" s="180"/>
      <c r="B83" s="184"/>
      <c r="C83" s="180"/>
      <c r="D83" s="180"/>
      <c r="E83" s="180"/>
      <c r="F83" s="180"/>
      <c r="G83" s="180"/>
      <c r="H83" s="180"/>
      <c r="I83" s="180"/>
      <c r="J83" s="180"/>
      <c r="K83" s="226"/>
      <c r="L83" s="227"/>
    </row>
    <row r="84" spans="1:12" ht="12.95" customHeight="1" thickBot="1">
      <c r="A84" s="180"/>
      <c r="B84" s="454" t="s">
        <v>827</v>
      </c>
      <c r="C84" s="454"/>
      <c r="D84" s="454"/>
      <c r="E84" s="455"/>
      <c r="F84" s="455"/>
      <c r="G84" s="455"/>
      <c r="H84" s="454"/>
      <c r="I84" s="180"/>
      <c r="J84" s="180"/>
      <c r="K84" s="226"/>
      <c r="L84" s="227"/>
    </row>
    <row r="85" spans="1:12" ht="12.95" customHeight="1">
      <c r="A85" s="180"/>
      <c r="B85" s="458" t="s">
        <v>6</v>
      </c>
      <c r="C85" s="459"/>
      <c r="D85" s="459" t="s">
        <v>679</v>
      </c>
      <c r="E85" s="460" t="s">
        <v>9</v>
      </c>
      <c r="F85" s="461" t="s">
        <v>828</v>
      </c>
      <c r="G85" s="460" t="s">
        <v>829</v>
      </c>
      <c r="H85" s="462" t="s">
        <v>830</v>
      </c>
      <c r="I85" s="180"/>
      <c r="J85" s="180"/>
      <c r="K85" s="226"/>
      <c r="L85" s="227"/>
    </row>
    <row r="86" spans="1:12" ht="12.95" customHeight="1">
      <c r="A86" s="180"/>
      <c r="B86" s="470" t="s">
        <v>831</v>
      </c>
      <c r="C86" s="471"/>
      <c r="D86" s="471"/>
      <c r="E86" s="472"/>
      <c r="F86" s="473"/>
      <c r="G86" s="472"/>
      <c r="H86" s="474"/>
      <c r="I86" s="180"/>
      <c r="J86" s="180"/>
      <c r="K86" s="226"/>
      <c r="L86" s="227"/>
    </row>
    <row r="87" spans="1:12" ht="12.95" customHeight="1">
      <c r="A87" s="180"/>
      <c r="B87" s="475" t="s">
        <v>669</v>
      </c>
      <c r="C87" s="476"/>
      <c r="D87" s="457" t="s">
        <v>686</v>
      </c>
      <c r="E87" s="487">
        <v>-436000000</v>
      </c>
      <c r="F87" s="488">
        <v>-361182.4</v>
      </c>
      <c r="G87" s="478">
        <v>-0.1279</v>
      </c>
      <c r="H87" s="476"/>
      <c r="I87" s="180"/>
      <c r="J87" s="180"/>
      <c r="K87" s="226"/>
      <c r="L87" s="227"/>
    </row>
    <row r="88" spans="1:12" ht="12.95" customHeight="1">
      <c r="A88" s="180"/>
      <c r="B88" s="456" t="s">
        <v>832</v>
      </c>
      <c r="C88" s="480"/>
      <c r="D88" s="480"/>
      <c r="E88" s="480"/>
      <c r="F88" s="480"/>
      <c r="G88" s="480"/>
      <c r="H88" s="476"/>
      <c r="I88" s="180"/>
      <c r="J88" s="180"/>
      <c r="K88" s="226"/>
      <c r="L88" s="227"/>
    </row>
    <row r="89" spans="1:12" ht="12.95" customHeight="1">
      <c r="A89" s="180"/>
      <c r="B89" s="475" t="s">
        <v>617</v>
      </c>
      <c r="C89" s="476"/>
      <c r="D89" s="457" t="s">
        <v>686</v>
      </c>
      <c r="E89" s="477">
        <v>-474250</v>
      </c>
      <c r="F89" s="477">
        <v>-31404.36</v>
      </c>
      <c r="G89" s="478">
        <v>-0.0111</v>
      </c>
      <c r="H89" s="476"/>
      <c r="I89" s="180"/>
      <c r="J89" s="180"/>
      <c r="K89" s="226"/>
      <c r="L89" s="227"/>
    </row>
    <row r="90" spans="1:12" ht="12.95" customHeight="1">
      <c r="A90" s="180"/>
      <c r="B90" s="475" t="s">
        <v>616</v>
      </c>
      <c r="C90" s="475"/>
      <c r="D90" s="457" t="s">
        <v>686</v>
      </c>
      <c r="E90" s="479">
        <v>-1113000</v>
      </c>
      <c r="F90" s="479">
        <v>-28549.56</v>
      </c>
      <c r="G90" s="478">
        <v>-0.0101</v>
      </c>
      <c r="H90" s="476"/>
      <c r="I90" s="180"/>
      <c r="J90" s="180"/>
      <c r="K90" s="226"/>
      <c r="L90" s="227"/>
    </row>
    <row r="91" spans="1:12" ht="12.95" customHeight="1">
      <c r="A91" s="180"/>
      <c r="B91" s="475" t="s">
        <v>615</v>
      </c>
      <c r="C91" s="475"/>
      <c r="D91" s="457" t="s">
        <v>686</v>
      </c>
      <c r="E91" s="479">
        <v>-177000</v>
      </c>
      <c r="F91" s="479">
        <v>-14918.09</v>
      </c>
      <c r="G91" s="478">
        <v>-0.0053</v>
      </c>
      <c r="H91" s="476"/>
      <c r="I91" s="180"/>
      <c r="J91" s="180"/>
      <c r="K91" s="226"/>
      <c r="L91" s="227"/>
    </row>
    <row r="92" spans="1:12" ht="12.95" customHeight="1">
      <c r="A92" s="180"/>
      <c r="B92" s="475" t="s">
        <v>614</v>
      </c>
      <c r="C92" s="475"/>
      <c r="D92" s="457" t="s">
        <v>686</v>
      </c>
      <c r="E92" s="479">
        <v>-780000</v>
      </c>
      <c r="F92" s="479">
        <v>-14353.17</v>
      </c>
      <c r="G92" s="478">
        <v>-0.0051</v>
      </c>
      <c r="H92" s="476"/>
      <c r="I92" s="180"/>
      <c r="J92" s="180"/>
      <c r="K92" s="226"/>
      <c r="L92" s="227"/>
    </row>
    <row r="93" spans="1:12" ht="12.95" customHeight="1">
      <c r="A93" s="180"/>
      <c r="B93" s="475" t="s">
        <v>613</v>
      </c>
      <c r="C93" s="475"/>
      <c r="D93" s="457" t="s">
        <v>686</v>
      </c>
      <c r="E93" s="479">
        <v>-1135800</v>
      </c>
      <c r="F93" s="479">
        <v>-5994.75</v>
      </c>
      <c r="G93" s="478">
        <v>-0.0021</v>
      </c>
      <c r="H93" s="476"/>
      <c r="I93" s="180"/>
      <c r="J93" s="180"/>
      <c r="K93" s="226"/>
      <c r="L93" s="227"/>
    </row>
    <row r="94" spans="1:12" ht="12.95" customHeight="1">
      <c r="A94" s="180"/>
      <c r="B94" s="475" t="s">
        <v>612</v>
      </c>
      <c r="C94" s="475"/>
      <c r="D94" s="457" t="s">
        <v>686</v>
      </c>
      <c r="E94" s="479">
        <v>-407700</v>
      </c>
      <c r="F94" s="479">
        <v>-4999.22</v>
      </c>
      <c r="G94" s="478">
        <v>-0.0018</v>
      </c>
      <c r="H94" s="476"/>
      <c r="I94" s="180"/>
      <c r="J94" s="180"/>
      <c r="K94" s="226"/>
      <c r="L94" s="227"/>
    </row>
    <row r="95" spans="1:12" ht="12.95" customHeight="1">
      <c r="A95" s="180"/>
      <c r="B95" s="475" t="s">
        <v>610</v>
      </c>
      <c r="C95" s="475"/>
      <c r="D95" s="457" t="s">
        <v>686</v>
      </c>
      <c r="E95" s="479">
        <v>-117000</v>
      </c>
      <c r="F95" s="479">
        <v>-3015.09</v>
      </c>
      <c r="G95" s="478">
        <v>-0.0011</v>
      </c>
      <c r="H95" s="476"/>
      <c r="I95" s="180"/>
      <c r="J95" s="180"/>
      <c r="K95" s="226"/>
      <c r="L95" s="227"/>
    </row>
    <row r="96" spans="1:12" ht="12.95" customHeight="1">
      <c r="A96" s="180"/>
      <c r="B96" s="475" t="s">
        <v>611</v>
      </c>
      <c r="C96" s="475"/>
      <c r="D96" s="457" t="s">
        <v>686</v>
      </c>
      <c r="E96" s="479">
        <v>-315600</v>
      </c>
      <c r="F96" s="479">
        <v>-3222.91</v>
      </c>
      <c r="G96" s="478">
        <v>-0.0011</v>
      </c>
      <c r="H96" s="476"/>
      <c r="I96" s="180"/>
      <c r="J96" s="180"/>
      <c r="K96" s="226"/>
      <c r="L96" s="227"/>
    </row>
    <row r="97" spans="1:12" ht="12.95" customHeight="1" thickBot="1">
      <c r="A97" s="180"/>
      <c r="B97" s="481" t="s">
        <v>609</v>
      </c>
      <c r="C97" s="481"/>
      <c r="D97" s="482" t="s">
        <v>686</v>
      </c>
      <c r="E97" s="483">
        <v>-93500</v>
      </c>
      <c r="F97" s="483">
        <v>-533.09</v>
      </c>
      <c r="G97" s="484">
        <v>-0.0002</v>
      </c>
      <c r="H97" s="485"/>
      <c r="I97" s="180"/>
      <c r="J97" s="180"/>
      <c r="K97" s="226"/>
      <c r="L97" s="227"/>
    </row>
    <row r="98" spans="1:12" ht="12.95" customHeight="1" thickBot="1">
      <c r="A98" s="180"/>
      <c r="B98" s="467" t="s">
        <v>833</v>
      </c>
      <c r="C98" s="468"/>
      <c r="D98" s="468"/>
      <c r="E98" s="469"/>
      <c r="F98" s="489">
        <f>SUM(F87:F97)</f>
        <v>-468172.64</v>
      </c>
      <c r="G98" s="490">
        <f>SUM(G87:G97)</f>
        <v>-0.16579999999999998</v>
      </c>
      <c r="H98" s="486"/>
      <c r="I98" s="180"/>
      <c r="J98" s="180"/>
      <c r="K98" s="226"/>
      <c r="L98" s="227"/>
    </row>
    <row r="99" spans="1:12" ht="12.95" customHeight="1">
      <c r="A99" s="180"/>
      <c r="B99" s="463"/>
      <c r="C99" s="464"/>
      <c r="D99" s="464"/>
      <c r="E99" s="465"/>
      <c r="F99" s="465"/>
      <c r="G99" s="466"/>
      <c r="H99" s="180"/>
      <c r="I99" s="180"/>
      <c r="J99" s="180"/>
      <c r="K99" s="226"/>
      <c r="L99" s="227"/>
    </row>
    <row r="100" spans="1:10" ht="12.95" customHeight="1">
      <c r="A100" s="180"/>
      <c r="B100" s="181" t="s">
        <v>653</v>
      </c>
      <c r="C100" s="180"/>
      <c r="D100" s="180"/>
      <c r="E100" s="180"/>
      <c r="F100" s="453"/>
      <c r="G100" s="453"/>
      <c r="H100" s="180"/>
      <c r="I100" s="180"/>
      <c r="J100" s="180"/>
    </row>
    <row r="101" spans="1:10" ht="12.95" customHeight="1">
      <c r="A101" s="180"/>
      <c r="B101" s="181" t="s">
        <v>44</v>
      </c>
      <c r="C101" s="180"/>
      <c r="D101" s="180"/>
      <c r="E101" s="180"/>
      <c r="F101" s="453"/>
      <c r="G101" s="180"/>
      <c r="H101" s="180"/>
      <c r="I101" s="180"/>
      <c r="J101" s="180"/>
    </row>
    <row r="102" spans="1:10" ht="12.95" customHeight="1">
      <c r="A102" s="180"/>
      <c r="B102" s="519" t="s">
        <v>45</v>
      </c>
      <c r="C102" s="519"/>
      <c r="D102" s="519"/>
      <c r="E102" s="180"/>
      <c r="F102" s="180"/>
      <c r="G102" s="180"/>
      <c r="H102" s="180"/>
      <c r="I102" s="180"/>
      <c r="J102" s="180"/>
    </row>
    <row r="103" spans="1:10" ht="12.95" customHeight="1" thickBot="1">
      <c r="A103" s="180"/>
      <c r="B103" s="181"/>
      <c r="C103" s="180"/>
      <c r="D103" s="180"/>
      <c r="E103" s="180"/>
      <c r="F103" s="180"/>
      <c r="G103" s="180"/>
      <c r="H103" s="180"/>
      <c r="I103" s="180"/>
      <c r="J103" s="180"/>
    </row>
    <row r="104" spans="2:8" s="309" customFormat="1" ht="15">
      <c r="B104" s="228" t="s">
        <v>670</v>
      </c>
      <c r="C104" s="229"/>
      <c r="D104" s="229"/>
      <c r="E104" s="230"/>
      <c r="F104" s="231"/>
      <c r="G104" s="231"/>
      <c r="H104" s="232"/>
    </row>
    <row r="105" spans="2:8" s="309" customFormat="1" ht="15">
      <c r="B105" s="520" t="s">
        <v>671</v>
      </c>
      <c r="C105" s="521"/>
      <c r="D105" s="521"/>
      <c r="E105" s="521"/>
      <c r="F105" s="521"/>
      <c r="G105" s="521"/>
      <c r="H105" s="233"/>
    </row>
    <row r="106" spans="2:8" s="309" customFormat="1" ht="15">
      <c r="B106" s="234" t="s">
        <v>835</v>
      </c>
      <c r="C106" s="235"/>
      <c r="D106" s="235"/>
      <c r="E106" s="235"/>
      <c r="F106" s="235"/>
      <c r="G106" s="236"/>
      <c r="H106" s="237"/>
    </row>
    <row r="107" spans="2:8" s="309" customFormat="1" ht="15">
      <c r="B107" s="234" t="s">
        <v>672</v>
      </c>
      <c r="C107" s="235"/>
      <c r="D107" s="235"/>
      <c r="E107" s="235"/>
      <c r="F107" s="235"/>
      <c r="G107" s="236"/>
      <c r="H107" s="237"/>
    </row>
    <row r="108" spans="2:8" s="309" customFormat="1" ht="15.75" thickBot="1">
      <c r="B108" s="238"/>
      <c r="C108" s="239"/>
      <c r="D108" s="239"/>
      <c r="E108" s="240"/>
      <c r="F108" s="241"/>
      <c r="G108" s="241"/>
      <c r="H108" s="242"/>
    </row>
    <row r="109" spans="2:8" s="309" customFormat="1" ht="15.75" thickBot="1">
      <c r="B109" s="234"/>
      <c r="C109" s="235"/>
      <c r="D109" s="235"/>
      <c r="E109" s="243"/>
      <c r="F109" s="236"/>
      <c r="G109" s="236"/>
      <c r="H109" s="237"/>
    </row>
    <row r="110" spans="2:8" s="309" customFormat="1" ht="15">
      <c r="B110" s="228" t="s">
        <v>409</v>
      </c>
      <c r="C110" s="229"/>
      <c r="D110" s="229"/>
      <c r="E110" s="229"/>
      <c r="F110" s="229"/>
      <c r="G110" s="231"/>
      <c r="H110" s="232"/>
    </row>
    <row r="111" spans="2:8" s="309" customFormat="1" ht="15">
      <c r="B111" s="244" t="s">
        <v>410</v>
      </c>
      <c r="C111" s="245"/>
      <c r="D111" s="246"/>
      <c r="E111" s="246"/>
      <c r="F111" s="245"/>
      <c r="G111" s="236"/>
      <c r="H111" s="237"/>
    </row>
    <row r="112" spans="2:8" s="309" customFormat="1" ht="40.5">
      <c r="B112" s="522" t="s">
        <v>411</v>
      </c>
      <c r="C112" s="523" t="s">
        <v>412</v>
      </c>
      <c r="D112" s="247" t="s">
        <v>413</v>
      </c>
      <c r="E112" s="247" t="s">
        <v>413</v>
      </c>
      <c r="F112" s="247" t="s">
        <v>414</v>
      </c>
      <c r="G112" s="236"/>
      <c r="H112" s="237"/>
    </row>
    <row r="113" spans="2:8" s="309" customFormat="1" ht="15">
      <c r="B113" s="522"/>
      <c r="C113" s="523"/>
      <c r="D113" s="247" t="s">
        <v>415</v>
      </c>
      <c r="E113" s="247" t="s">
        <v>416</v>
      </c>
      <c r="F113" s="247" t="s">
        <v>415</v>
      </c>
      <c r="G113" s="236"/>
      <c r="H113" s="237"/>
    </row>
    <row r="114" spans="2:8" s="309" customFormat="1" ht="15">
      <c r="B114" s="248" t="s">
        <v>61</v>
      </c>
      <c r="C114" s="249" t="s">
        <v>61</v>
      </c>
      <c r="D114" s="249" t="s">
        <v>61</v>
      </c>
      <c r="E114" s="249" t="s">
        <v>61</v>
      </c>
      <c r="F114" s="249" t="s">
        <v>61</v>
      </c>
      <c r="G114" s="236"/>
      <c r="H114" s="237"/>
    </row>
    <row r="115" spans="2:8" s="309" customFormat="1" ht="15.75">
      <c r="B115" s="250" t="s">
        <v>417</v>
      </c>
      <c r="C115" s="251"/>
      <c r="D115" s="251"/>
      <c r="E115" s="251"/>
      <c r="F115" s="251"/>
      <c r="G115" s="236"/>
      <c r="H115" s="237"/>
    </row>
    <row r="116" spans="2:8" s="309" customFormat="1" ht="15.75">
      <c r="B116" s="252"/>
      <c r="C116" s="235"/>
      <c r="D116" s="235"/>
      <c r="E116" s="235"/>
      <c r="F116" s="235"/>
      <c r="G116" s="236"/>
      <c r="H116" s="237"/>
    </row>
    <row r="117" spans="2:8" s="309" customFormat="1" ht="15.75">
      <c r="B117" s="252" t="s">
        <v>673</v>
      </c>
      <c r="C117" s="235"/>
      <c r="D117" s="235"/>
      <c r="E117" s="235"/>
      <c r="F117" s="235"/>
      <c r="G117" s="236"/>
      <c r="H117" s="237"/>
    </row>
    <row r="118" spans="2:8" s="309" customFormat="1" ht="15">
      <c r="B118" s="234"/>
      <c r="C118" s="235"/>
      <c r="D118" s="235"/>
      <c r="E118" s="235"/>
      <c r="F118" s="235"/>
      <c r="G118" s="236"/>
      <c r="H118" s="237"/>
    </row>
    <row r="119" spans="2:8" s="309" customFormat="1" ht="15.75">
      <c r="B119" s="252" t="s">
        <v>674</v>
      </c>
      <c r="C119" s="235"/>
      <c r="D119" s="235"/>
      <c r="E119" s="235"/>
      <c r="F119" s="235"/>
      <c r="G119" s="236"/>
      <c r="H119" s="237"/>
    </row>
    <row r="120" spans="2:8" s="309" customFormat="1" ht="15">
      <c r="B120" s="253" t="s">
        <v>675</v>
      </c>
      <c r="C120" s="254" t="s">
        <v>668</v>
      </c>
      <c r="D120" s="68" t="s">
        <v>489</v>
      </c>
      <c r="E120" s="235"/>
      <c r="F120" s="255"/>
      <c r="G120" s="236"/>
      <c r="H120" s="237"/>
    </row>
    <row r="121" spans="2:8" s="309" customFormat="1" ht="15">
      <c r="B121" s="253" t="s">
        <v>420</v>
      </c>
      <c r="C121" s="256">
        <v>52.5166</v>
      </c>
      <c r="D121" s="256">
        <v>51.0328</v>
      </c>
      <c r="E121" s="235"/>
      <c r="F121" s="235"/>
      <c r="G121" s="236"/>
      <c r="H121" s="237"/>
    </row>
    <row r="122" spans="2:8" s="309" customFormat="1" ht="15">
      <c r="B122" s="253" t="s">
        <v>425</v>
      </c>
      <c r="C122" s="256">
        <v>49.1334</v>
      </c>
      <c r="D122" s="256">
        <v>47.7107</v>
      </c>
      <c r="E122" s="235"/>
      <c r="F122" s="235"/>
      <c r="G122" s="236"/>
      <c r="H122" s="237"/>
    </row>
    <row r="123" spans="2:8" s="309" customFormat="1" ht="15">
      <c r="B123" s="234"/>
      <c r="C123" s="235"/>
      <c r="D123" s="235"/>
      <c r="E123" s="235"/>
      <c r="F123" s="235"/>
      <c r="G123" s="236"/>
      <c r="H123" s="237"/>
    </row>
    <row r="124" spans="2:8" s="309" customFormat="1" ht="15.75">
      <c r="B124" s="252" t="s">
        <v>698</v>
      </c>
      <c r="C124" s="257"/>
      <c r="D124" s="257"/>
      <c r="E124" s="257"/>
      <c r="F124" s="235"/>
      <c r="G124" s="236"/>
      <c r="H124" s="237"/>
    </row>
    <row r="125" spans="2:8" s="309" customFormat="1" ht="15.75">
      <c r="B125" s="252"/>
      <c r="C125" s="257"/>
      <c r="D125" s="257"/>
      <c r="E125" s="257"/>
      <c r="F125" s="235"/>
      <c r="G125" s="236"/>
      <c r="H125" s="237"/>
    </row>
    <row r="126" spans="2:8" s="309" customFormat="1" ht="15.75">
      <c r="B126" s="252" t="s">
        <v>699</v>
      </c>
      <c r="C126" s="257"/>
      <c r="D126" s="257"/>
      <c r="E126" s="257"/>
      <c r="F126" s="235"/>
      <c r="G126" s="236"/>
      <c r="H126" s="237"/>
    </row>
    <row r="127" spans="2:8" s="309" customFormat="1" ht="15.75">
      <c r="B127" s="252"/>
      <c r="C127" s="257"/>
      <c r="D127" s="257"/>
      <c r="E127" s="257"/>
      <c r="F127" s="235"/>
      <c r="G127" s="243"/>
      <c r="H127" s="258"/>
    </row>
    <row r="128" spans="2:10" s="309" customFormat="1" ht="15.75">
      <c r="B128" s="252" t="s">
        <v>701</v>
      </c>
      <c r="C128" s="257"/>
      <c r="D128" s="257"/>
      <c r="E128" s="259"/>
      <c r="F128" s="260"/>
      <c r="G128" s="236"/>
      <c r="H128" s="237"/>
      <c r="J128" s="310"/>
    </row>
    <row r="129" spans="2:8" s="309" customFormat="1" ht="15.75">
      <c r="B129" s="261" t="s">
        <v>449</v>
      </c>
      <c r="C129" s="257"/>
      <c r="D129" s="257"/>
      <c r="E129" s="262"/>
      <c r="F129" s="235"/>
      <c r="G129" s="236"/>
      <c r="H129" s="237"/>
    </row>
    <row r="130" spans="2:8" s="309" customFormat="1" ht="15.75">
      <c r="B130" s="263"/>
      <c r="C130" s="257"/>
      <c r="D130" s="257"/>
      <c r="E130" s="257"/>
      <c r="F130" s="264"/>
      <c r="G130" s="236"/>
      <c r="H130" s="237"/>
    </row>
    <row r="131" spans="2:8" s="309" customFormat="1" ht="15.75">
      <c r="B131" s="252" t="s">
        <v>702</v>
      </c>
      <c r="C131" s="257"/>
      <c r="D131" s="257"/>
      <c r="E131" s="262"/>
      <c r="F131" s="265"/>
      <c r="G131" s="236"/>
      <c r="H131" s="237"/>
    </row>
    <row r="132" spans="2:8" s="309" customFormat="1" ht="19.5">
      <c r="B132" s="252"/>
      <c r="C132" s="257"/>
      <c r="D132" s="257"/>
      <c r="E132" s="257"/>
      <c r="F132" s="266"/>
      <c r="G132" s="236"/>
      <c r="H132" s="237"/>
    </row>
    <row r="133" spans="2:8" s="309" customFormat="1" ht="15.75">
      <c r="B133" s="252" t="s">
        <v>714</v>
      </c>
      <c r="C133" s="257"/>
      <c r="D133" s="262"/>
      <c r="E133" s="267"/>
      <c r="F133" s="267"/>
      <c r="G133" s="236"/>
      <c r="H133" s="237"/>
    </row>
    <row r="134" spans="2:8" s="309" customFormat="1" ht="19.5">
      <c r="B134" s="252"/>
      <c r="C134" s="257"/>
      <c r="D134" s="257"/>
      <c r="E134" s="257"/>
      <c r="F134" s="266"/>
      <c r="G134" s="236"/>
      <c r="H134" s="237"/>
    </row>
    <row r="135" spans="2:8" s="309" customFormat="1" ht="15.75">
      <c r="B135" s="252" t="s">
        <v>703</v>
      </c>
      <c r="C135" s="257"/>
      <c r="D135" s="257"/>
      <c r="E135" s="268"/>
      <c r="F135"/>
      <c r="G135" s="236"/>
      <c r="H135" s="237"/>
    </row>
    <row r="136" spans="2:8" s="309" customFormat="1" ht="15.75">
      <c r="B136" s="252"/>
      <c r="C136" s="262"/>
      <c r="D136" s="257"/>
      <c r="E136" s="269"/>
      <c r="F136" s="236"/>
      <c r="G136" s="236"/>
      <c r="H136" s="237"/>
    </row>
    <row r="137" spans="2:8" s="309" customFormat="1" ht="15.75">
      <c r="B137" s="270" t="s">
        <v>719</v>
      </c>
      <c r="C137" s="257"/>
      <c r="D137" s="257"/>
      <c r="E137" s="257"/>
      <c r="F137" s="235"/>
      <c r="G137" s="236"/>
      <c r="H137" s="237"/>
    </row>
    <row r="138" spans="2:8" s="309" customFormat="1" ht="15.75">
      <c r="B138" s="270"/>
      <c r="C138" s="257"/>
      <c r="D138" s="257"/>
      <c r="E138" s="271"/>
      <c r="F138" s="271"/>
      <c r="G138" s="236"/>
      <c r="H138" s="237"/>
    </row>
    <row r="139" spans="2:8" s="309" customFormat="1" ht="15.75">
      <c r="B139" s="270" t="s">
        <v>717</v>
      </c>
      <c r="C139" s="257"/>
      <c r="D139" s="257"/>
      <c r="E139" s="271"/>
      <c r="F139" s="271"/>
      <c r="G139" s="236"/>
      <c r="H139" s="237"/>
    </row>
    <row r="140" spans="2:8" s="309" customFormat="1" ht="15.75">
      <c r="B140" s="252"/>
      <c r="C140" s="257"/>
      <c r="D140" s="257"/>
      <c r="E140" s="257"/>
      <c r="F140" s="271"/>
      <c r="G140" s="236"/>
      <c r="H140" s="237"/>
    </row>
    <row r="141" spans="2:8" s="309" customFormat="1" ht="15.75">
      <c r="B141" s="252" t="s">
        <v>700</v>
      </c>
      <c r="C141" s="257"/>
      <c r="D141" s="257"/>
      <c r="E141" s="257"/>
      <c r="F141" s="235"/>
      <c r="G141" s="236"/>
      <c r="H141" s="237"/>
    </row>
    <row r="142" spans="2:8" s="309" customFormat="1" ht="15.75">
      <c r="B142" s="261"/>
      <c r="C142" s="272"/>
      <c r="D142" s="272"/>
      <c r="E142" s="272"/>
      <c r="F142" s="273"/>
      <c r="G142" s="236"/>
      <c r="H142" s="237"/>
    </row>
    <row r="143" spans="2:8" s="309" customFormat="1" ht="15.75">
      <c r="B143" s="261" t="s">
        <v>676</v>
      </c>
      <c r="C143" s="272"/>
      <c r="D143" s="272"/>
      <c r="E143" s="272"/>
      <c r="F143" s="273"/>
      <c r="G143" s="236"/>
      <c r="H143" s="237"/>
    </row>
    <row r="144" spans="2:8" s="309" customFormat="1" ht="16.5" thickBot="1">
      <c r="B144" s="261"/>
      <c r="C144" s="272"/>
      <c r="D144" s="272"/>
      <c r="E144" s="272"/>
      <c r="F144" s="273"/>
      <c r="G144" s="236"/>
      <c r="H144" s="237"/>
    </row>
    <row r="145" spans="2:8" ht="15.75">
      <c r="B145" s="274" t="s">
        <v>677</v>
      </c>
      <c r="C145" s="275"/>
      <c r="D145" s="275"/>
      <c r="E145" s="275"/>
      <c r="F145" s="276"/>
      <c r="G145" s="231"/>
      <c r="H145" s="232"/>
    </row>
    <row r="146" spans="2:8" ht="15.75">
      <c r="B146" s="261"/>
      <c r="C146" s="272"/>
      <c r="D146" s="272"/>
      <c r="E146" s="272"/>
      <c r="F146" s="273"/>
      <c r="G146" s="273"/>
      <c r="H146" s="237"/>
    </row>
    <row r="147" spans="2:8" ht="63">
      <c r="B147" s="277" t="s">
        <v>466</v>
      </c>
      <c r="C147" s="278" t="s">
        <v>678</v>
      </c>
      <c r="D147" s="278" t="s">
        <v>679</v>
      </c>
      <c r="E147" s="278" t="s">
        <v>680</v>
      </c>
      <c r="F147" s="278" t="s">
        <v>681</v>
      </c>
      <c r="G147" s="326" t="s">
        <v>682</v>
      </c>
      <c r="H147" s="237"/>
    </row>
    <row r="148" spans="2:8" ht="15.75">
      <c r="B148" s="279" t="s">
        <v>683</v>
      </c>
      <c r="C148" s="280"/>
      <c r="D148" s="281"/>
      <c r="E148" s="282"/>
      <c r="F148" s="282"/>
      <c r="G148" s="327"/>
      <c r="H148" s="237"/>
    </row>
    <row r="149" spans="2:8" ht="15.75">
      <c r="B149" s="283" t="s">
        <v>536</v>
      </c>
      <c r="C149" s="280">
        <v>44957</v>
      </c>
      <c r="D149" s="281" t="s">
        <v>686</v>
      </c>
      <c r="E149" s="282">
        <v>6524.638071649973</v>
      </c>
      <c r="F149" s="282">
        <v>6621.9</v>
      </c>
      <c r="G149" s="516">
        <v>21944.26</v>
      </c>
      <c r="H149" s="237"/>
    </row>
    <row r="150" spans="2:8" ht="15.75">
      <c r="B150" s="283" t="s">
        <v>573</v>
      </c>
      <c r="C150" s="280">
        <v>44957</v>
      </c>
      <c r="D150" s="281" t="s">
        <v>686</v>
      </c>
      <c r="E150" s="282">
        <v>519.1202</v>
      </c>
      <c r="F150" s="282">
        <v>527.8</v>
      </c>
      <c r="G150" s="517"/>
      <c r="H150" s="237"/>
    </row>
    <row r="151" spans="2:8" ht="15.75">
      <c r="B151" s="283" t="s">
        <v>589</v>
      </c>
      <c r="C151" s="280">
        <v>44957</v>
      </c>
      <c r="D151" s="281" t="s">
        <v>686</v>
      </c>
      <c r="E151" s="282">
        <v>572.4164447058823</v>
      </c>
      <c r="F151" s="282">
        <v>570.15</v>
      </c>
      <c r="G151" s="517"/>
      <c r="H151" s="237"/>
    </row>
    <row r="152" spans="2:8" ht="15.75">
      <c r="B152" s="283" t="s">
        <v>586</v>
      </c>
      <c r="C152" s="280">
        <v>44957</v>
      </c>
      <c r="D152" s="281" t="s">
        <v>686</v>
      </c>
      <c r="E152" s="282">
        <v>2626.0642</v>
      </c>
      <c r="F152" s="282">
        <v>2577</v>
      </c>
      <c r="G152" s="517"/>
      <c r="H152" s="237"/>
    </row>
    <row r="153" spans="2:8" ht="15.75">
      <c r="B153" s="283" t="s">
        <v>577</v>
      </c>
      <c r="C153" s="280">
        <v>44957</v>
      </c>
      <c r="D153" s="281" t="s">
        <v>686</v>
      </c>
      <c r="E153" s="282">
        <v>1198.9455</v>
      </c>
      <c r="F153" s="282">
        <v>1226.2</v>
      </c>
      <c r="G153" s="517"/>
      <c r="H153" s="237"/>
    </row>
    <row r="154" spans="2:8" ht="15.75">
      <c r="B154" s="283" t="s">
        <v>564</v>
      </c>
      <c r="C154" s="280">
        <v>44957</v>
      </c>
      <c r="D154" s="281" t="s">
        <v>686</v>
      </c>
      <c r="E154" s="282">
        <v>1819.7254</v>
      </c>
      <c r="F154" s="282">
        <v>1840.15</v>
      </c>
      <c r="G154" s="517"/>
      <c r="H154" s="237"/>
    </row>
    <row r="155" spans="2:8" ht="15.75">
      <c r="B155" s="283" t="s">
        <v>561</v>
      </c>
      <c r="C155" s="280">
        <v>44957</v>
      </c>
      <c r="D155" s="281" t="s">
        <v>686</v>
      </c>
      <c r="E155" s="282">
        <v>8364.037</v>
      </c>
      <c r="F155" s="282">
        <v>8428.3</v>
      </c>
      <c r="G155" s="517"/>
      <c r="H155" s="237"/>
    </row>
    <row r="156" spans="2:8" ht="15.75">
      <c r="B156" s="283" t="s">
        <v>541</v>
      </c>
      <c r="C156" s="280">
        <v>44957</v>
      </c>
      <c r="D156" s="281" t="s">
        <v>686</v>
      </c>
      <c r="E156" s="282">
        <v>2549.9050333333334</v>
      </c>
      <c r="F156" s="282">
        <v>2565.1</v>
      </c>
      <c r="G156" s="517"/>
      <c r="H156" s="237"/>
    </row>
    <row r="157" spans="2:8" ht="15.75">
      <c r="B157" s="283" t="s">
        <v>583</v>
      </c>
      <c r="C157" s="280">
        <v>44957</v>
      </c>
      <c r="D157" s="281" t="s">
        <v>686</v>
      </c>
      <c r="E157" s="282">
        <v>1015.2045376425856</v>
      </c>
      <c r="F157" s="282">
        <v>1021.2</v>
      </c>
      <c r="G157" s="518"/>
      <c r="H157" s="237"/>
    </row>
    <row r="158" spans="2:8" ht="15.75">
      <c r="B158" s="283"/>
      <c r="C158" s="280"/>
      <c r="D158" s="281"/>
      <c r="E158" s="282"/>
      <c r="F158" s="282"/>
      <c r="G158" s="327"/>
      <c r="H158" s="237"/>
    </row>
    <row r="159" spans="2:8" ht="15.75">
      <c r="B159" s="279" t="s">
        <v>685</v>
      </c>
      <c r="C159" s="280"/>
      <c r="D159" s="281"/>
      <c r="E159" s="282"/>
      <c r="F159" s="282"/>
      <c r="G159" s="327"/>
      <c r="H159" s="237"/>
    </row>
    <row r="160" spans="2:8" ht="15.75">
      <c r="B160" s="283" t="s">
        <v>704</v>
      </c>
      <c r="C160" s="280">
        <v>44957</v>
      </c>
      <c r="D160" s="281" t="s">
        <v>686</v>
      </c>
      <c r="E160" s="284">
        <v>82.94778807339449</v>
      </c>
      <c r="F160" s="284">
        <v>82.84</v>
      </c>
      <c r="G160" s="328">
        <v>8664.45</v>
      </c>
      <c r="H160" s="237"/>
    </row>
    <row r="161" spans="2:8" s="309" customFormat="1" ht="15.75">
      <c r="B161" s="498" t="s">
        <v>705</v>
      </c>
      <c r="C161" s="499"/>
      <c r="D161" s="499"/>
      <c r="E161" s="499"/>
      <c r="F161" s="499"/>
      <c r="G161" s="500"/>
      <c r="H161" s="237"/>
    </row>
    <row r="162" spans="2:10" s="309" customFormat="1" ht="30" customHeight="1">
      <c r="B162" s="501" t="s">
        <v>706</v>
      </c>
      <c r="C162" s="502"/>
      <c r="D162" s="502"/>
      <c r="E162" s="502"/>
      <c r="F162" s="502"/>
      <c r="G162" s="503"/>
      <c r="H162" s="237"/>
      <c r="J162" s="311"/>
    </row>
    <row r="163" spans="2:11" s="309" customFormat="1" ht="15.75">
      <c r="B163" s="285"/>
      <c r="C163" s="286"/>
      <c r="D163" s="286"/>
      <c r="E163" s="287"/>
      <c r="F163" s="287"/>
      <c r="G163" s="287"/>
      <c r="H163" s="237"/>
      <c r="J163" s="310"/>
      <c r="K163" s="312"/>
    </row>
    <row r="164" spans="2:8" s="309" customFormat="1" ht="15.75">
      <c r="B164" s="288" t="s">
        <v>707</v>
      </c>
      <c r="C164" s="286"/>
      <c r="D164" s="289"/>
      <c r="E164" s="287"/>
      <c r="F164" s="287"/>
      <c r="G164" s="287"/>
      <c r="H164" s="237"/>
    </row>
    <row r="165" spans="2:8" s="309" customFormat="1" ht="15.75">
      <c r="B165" s="283" t="s">
        <v>687</v>
      </c>
      <c r="C165" s="290"/>
      <c r="D165" s="290"/>
      <c r="E165" s="290" t="s">
        <v>684</v>
      </c>
      <c r="F165" s="287"/>
      <c r="G165" s="287"/>
      <c r="H165" s="237"/>
    </row>
    <row r="166" spans="2:8" s="309" customFormat="1" ht="15.75">
      <c r="B166" s="283" t="s">
        <v>688</v>
      </c>
      <c r="C166" s="290"/>
      <c r="D166" s="290"/>
      <c r="E166" s="291">
        <v>450740</v>
      </c>
      <c r="F166" s="292"/>
      <c r="G166" s="292"/>
      <c r="H166" s="237"/>
    </row>
    <row r="167" spans="2:8" s="309" customFormat="1" ht="15.75">
      <c r="B167" s="283" t="s">
        <v>689</v>
      </c>
      <c r="C167" s="290"/>
      <c r="D167" s="290"/>
      <c r="E167" s="291">
        <f>E166-E168</f>
        <v>266000</v>
      </c>
      <c r="F167" s="292"/>
      <c r="G167" s="292"/>
      <c r="H167" s="237"/>
    </row>
    <row r="168" spans="2:8" s="309" customFormat="1" ht="15.75">
      <c r="B168" s="283" t="s">
        <v>690</v>
      </c>
      <c r="C168" s="290"/>
      <c r="D168" s="290"/>
      <c r="E168" s="291">
        <v>184740</v>
      </c>
      <c r="F168" s="292"/>
      <c r="G168" s="292"/>
      <c r="H168" s="237"/>
    </row>
    <row r="169" spans="2:8" s="309" customFormat="1" ht="15.75">
      <c r="B169" s="283" t="s">
        <v>691</v>
      </c>
      <c r="C169" s="290"/>
      <c r="D169" s="290"/>
      <c r="E169" s="291" t="s">
        <v>684</v>
      </c>
      <c r="F169" s="292"/>
      <c r="G169" s="292"/>
      <c r="H169" s="237"/>
    </row>
    <row r="170" spans="2:8" s="309" customFormat="1" ht="15.75">
      <c r="B170" s="283" t="s">
        <v>692</v>
      </c>
      <c r="C170" s="290"/>
      <c r="D170" s="290"/>
      <c r="E170" s="291">
        <v>46771927098.83</v>
      </c>
      <c r="F170" s="292"/>
      <c r="G170" s="292"/>
      <c r="H170" s="237"/>
    </row>
    <row r="171" spans="2:10" s="309" customFormat="1" ht="15.75">
      <c r="B171" s="283" t="s">
        <v>693</v>
      </c>
      <c r="C171" s="290"/>
      <c r="D171" s="290"/>
      <c r="E171" s="291">
        <v>21482222200.000004</v>
      </c>
      <c r="F171" s="292"/>
      <c r="G171" s="292"/>
      <c r="H171" s="237"/>
      <c r="J171" s="313"/>
    </row>
    <row r="172" spans="2:10" s="309" customFormat="1" ht="15.75">
      <c r="B172" s="283" t="s">
        <v>694</v>
      </c>
      <c r="C172" s="290"/>
      <c r="D172" s="290"/>
      <c r="E172" s="291">
        <v>25080953519.41</v>
      </c>
      <c r="F172" s="292"/>
      <c r="G172" s="314"/>
      <c r="H172" s="237"/>
      <c r="J172" s="315"/>
    </row>
    <row r="173" spans="2:10" s="309" customFormat="1" ht="15.75">
      <c r="B173" s="283" t="s">
        <v>695</v>
      </c>
      <c r="C173" s="290"/>
      <c r="D173" s="290"/>
      <c r="E173" s="291">
        <v>-208751379.42</v>
      </c>
      <c r="F173" s="292"/>
      <c r="G173" s="293"/>
      <c r="H173" s="237"/>
      <c r="J173" s="315"/>
    </row>
    <row r="174" spans="2:8" s="309" customFormat="1" ht="15.75">
      <c r="B174" s="294" t="s">
        <v>696</v>
      </c>
      <c r="C174" s="295"/>
      <c r="D174" s="295"/>
      <c r="E174" s="296"/>
      <c r="F174" s="292"/>
      <c r="G174" s="292"/>
      <c r="H174" s="237"/>
    </row>
    <row r="175" spans="2:8" s="309" customFormat="1" ht="15.75">
      <c r="B175" s="297"/>
      <c r="C175" s="287"/>
      <c r="D175" s="287"/>
      <c r="E175" s="296"/>
      <c r="F175" s="296"/>
      <c r="G175" s="292"/>
      <c r="H175" s="237"/>
    </row>
    <row r="176" spans="2:8" s="309" customFormat="1" ht="15.75">
      <c r="B176" s="288" t="s">
        <v>484</v>
      </c>
      <c r="C176" s="286"/>
      <c r="D176" s="289"/>
      <c r="E176" s="287"/>
      <c r="F176" s="287"/>
      <c r="G176" s="287"/>
      <c r="H176" s="237"/>
    </row>
    <row r="177" spans="2:8" s="309" customFormat="1" ht="15.75">
      <c r="B177" s="297"/>
      <c r="C177" s="287"/>
      <c r="D177" s="287"/>
      <c r="E177" s="287"/>
      <c r="F177" s="298"/>
      <c r="G177" s="298"/>
      <c r="H177" s="237"/>
    </row>
    <row r="178" spans="2:8" s="309" customFormat="1" ht="15.75">
      <c r="B178" s="288" t="s">
        <v>485</v>
      </c>
      <c r="C178" s="286"/>
      <c r="D178" s="299"/>
      <c r="E178" s="287"/>
      <c r="F178" s="300"/>
      <c r="G178" s="287"/>
      <c r="H178" s="237"/>
    </row>
    <row r="179" spans="2:8" s="309" customFormat="1" ht="15.75">
      <c r="B179" s="294"/>
      <c r="C179" s="295"/>
      <c r="D179" s="295"/>
      <c r="E179" s="287"/>
      <c r="F179" s="287"/>
      <c r="G179" s="287"/>
      <c r="H179" s="237"/>
    </row>
    <row r="180" spans="2:8" s="309" customFormat="1" ht="15.75">
      <c r="B180" s="301" t="s">
        <v>708</v>
      </c>
      <c r="C180" s="299"/>
      <c r="D180" s="299"/>
      <c r="E180" s="287"/>
      <c r="F180" s="300"/>
      <c r="G180" s="287"/>
      <c r="H180" s="237"/>
    </row>
    <row r="181" spans="2:8" s="309" customFormat="1" ht="63">
      <c r="B181" s="278" t="s">
        <v>466</v>
      </c>
      <c r="C181" s="278" t="s">
        <v>467</v>
      </c>
      <c r="D181" s="278" t="s">
        <v>468</v>
      </c>
      <c r="E181" s="278" t="s">
        <v>469</v>
      </c>
      <c r="F181" s="278" t="s">
        <v>470</v>
      </c>
      <c r="G181" s="287"/>
      <c r="H181" s="237"/>
    </row>
    <row r="182" spans="2:8" s="309" customFormat="1" ht="15.75">
      <c r="B182" s="504" t="s">
        <v>684</v>
      </c>
      <c r="C182" s="505"/>
      <c r="D182" s="505"/>
      <c r="E182" s="505"/>
      <c r="F182" s="506"/>
      <c r="G182" s="287"/>
      <c r="H182" s="237"/>
    </row>
    <row r="183" spans="2:8" s="309" customFormat="1" ht="15.75">
      <c r="B183" s="507" t="s">
        <v>697</v>
      </c>
      <c r="C183" s="499"/>
      <c r="D183" s="499"/>
      <c r="E183" s="499"/>
      <c r="F183" s="508"/>
      <c r="G183" s="287"/>
      <c r="H183" s="237"/>
    </row>
    <row r="184" spans="2:8" s="309" customFormat="1" ht="15.75">
      <c r="B184" s="301"/>
      <c r="C184" s="299"/>
      <c r="D184" s="299"/>
      <c r="E184" s="287"/>
      <c r="F184" s="300"/>
      <c r="G184" s="287"/>
      <c r="H184" s="237"/>
    </row>
    <row r="185" spans="2:8" s="309" customFormat="1" ht="15.75">
      <c r="B185" s="302" t="s">
        <v>709</v>
      </c>
      <c r="C185" s="289"/>
      <c r="D185" s="289"/>
      <c r="E185" s="287"/>
      <c r="F185" s="287"/>
      <c r="G185" s="287"/>
      <c r="H185" s="237"/>
    </row>
    <row r="186" spans="2:8" s="309" customFormat="1" ht="15.75">
      <c r="B186" s="283" t="s">
        <v>472</v>
      </c>
      <c r="C186" s="290"/>
      <c r="D186" s="290"/>
      <c r="E186" s="291">
        <v>1077</v>
      </c>
      <c r="F186" s="287"/>
      <c r="G186" s="287"/>
      <c r="H186" s="237"/>
    </row>
    <row r="187" spans="2:8" s="309" customFormat="1" ht="15.75">
      <c r="B187" s="283" t="s">
        <v>473</v>
      </c>
      <c r="C187" s="290"/>
      <c r="D187" s="290"/>
      <c r="E187" s="291">
        <v>854865000</v>
      </c>
      <c r="F187" s="298"/>
      <c r="G187" s="303"/>
      <c r="H187" s="237"/>
    </row>
    <row r="188" spans="2:8" s="309" customFormat="1" ht="15.75">
      <c r="B188" s="283" t="s">
        <v>474</v>
      </c>
      <c r="C188" s="290"/>
      <c r="D188" s="290"/>
      <c r="E188" s="291">
        <v>4972158.720000001</v>
      </c>
      <c r="F188" s="287"/>
      <c r="G188" s="304"/>
      <c r="H188" s="237"/>
    </row>
    <row r="189" spans="2:8" s="309" customFormat="1" ht="15">
      <c r="B189" s="305"/>
      <c r="C189" s="306"/>
      <c r="D189" s="306"/>
      <c r="E189" s="306"/>
      <c r="F189" s="306"/>
      <c r="G189" s="306"/>
      <c r="H189" s="237"/>
    </row>
    <row r="190" spans="2:8" s="309" customFormat="1" ht="16.5" thickBot="1">
      <c r="B190" s="307" t="s">
        <v>710</v>
      </c>
      <c r="C190" s="308"/>
      <c r="D190" s="308"/>
      <c r="E190" s="308"/>
      <c r="F190" s="308"/>
      <c r="G190" s="308"/>
      <c r="H190" s="242"/>
    </row>
    <row r="192" spans="2:12" ht="14.45" customHeight="1">
      <c r="B192" s="509" t="s">
        <v>747</v>
      </c>
      <c r="C192" s="510"/>
      <c r="D192" s="510"/>
      <c r="E192" s="510"/>
      <c r="F192" s="510"/>
      <c r="G192" s="510"/>
      <c r="H192" s="510"/>
      <c r="I192" s="510"/>
      <c r="J192" s="510"/>
      <c r="K192" s="511"/>
      <c r="L192" s="365"/>
    </row>
    <row r="193" spans="2:12" ht="15">
      <c r="B193" s="512" t="s">
        <v>748</v>
      </c>
      <c r="C193" s="513" t="s">
        <v>749</v>
      </c>
      <c r="D193" s="513"/>
      <c r="E193" s="353" t="s">
        <v>750</v>
      </c>
      <c r="F193" s="514" t="s">
        <v>751</v>
      </c>
      <c r="G193" s="515"/>
      <c r="H193" s="513" t="s">
        <v>752</v>
      </c>
      <c r="I193" s="513"/>
      <c r="J193" s="513"/>
      <c r="K193" s="513"/>
      <c r="L193" s="365"/>
    </row>
    <row r="194" spans="2:12" ht="26.25">
      <c r="B194" s="512"/>
      <c r="C194" s="353" t="s">
        <v>425</v>
      </c>
      <c r="D194" s="353" t="s">
        <v>420</v>
      </c>
      <c r="E194" s="353" t="s">
        <v>753</v>
      </c>
      <c r="F194" s="514" t="s">
        <v>754</v>
      </c>
      <c r="G194" s="515"/>
      <c r="H194" s="353" t="s">
        <v>425</v>
      </c>
      <c r="I194" s="353" t="s">
        <v>420</v>
      </c>
      <c r="J194" s="353" t="s">
        <v>753</v>
      </c>
      <c r="K194" s="353" t="s">
        <v>754</v>
      </c>
      <c r="L194" s="366"/>
    </row>
    <row r="195" spans="2:12" ht="15">
      <c r="B195" s="346" t="s">
        <v>755</v>
      </c>
      <c r="C195" s="348">
        <v>0.1765995416676347</v>
      </c>
      <c r="D195" s="349">
        <v>0.1848714566614449</v>
      </c>
      <c r="E195" s="349">
        <v>0.1455507493511523</v>
      </c>
      <c r="F195" s="495">
        <v>0.13637226683968762</v>
      </c>
      <c r="G195" s="496"/>
      <c r="H195" s="350">
        <v>47710.7</v>
      </c>
      <c r="I195" s="351">
        <v>51032.799999999996</v>
      </c>
      <c r="J195" s="351">
        <v>36899.68453675863</v>
      </c>
      <c r="K195" s="351">
        <v>34155.004404566214</v>
      </c>
      <c r="L195" s="367"/>
    </row>
    <row r="196" spans="2:12" ht="15">
      <c r="B196" s="352" t="s">
        <v>756</v>
      </c>
      <c r="C196" s="348">
        <v>-0.07248368740894184</v>
      </c>
      <c r="D196" s="349">
        <v>-0.06306512722394986</v>
      </c>
      <c r="E196" s="349">
        <v>0.04258115767324511</v>
      </c>
      <c r="F196" s="495">
        <v>0.05707496538640311</v>
      </c>
      <c r="G196" s="496"/>
      <c r="H196" s="350">
        <v>9277.075401624777</v>
      </c>
      <c r="I196" s="351">
        <v>9371.021023502473</v>
      </c>
      <c r="J196" s="351">
        <v>10424.620545190091</v>
      </c>
      <c r="K196" s="351">
        <v>10569.142279949463</v>
      </c>
      <c r="L196" s="367"/>
    </row>
    <row r="197" spans="2:12" ht="15">
      <c r="B197" s="352" t="s">
        <v>757</v>
      </c>
      <c r="C197" s="348">
        <v>0.2132514729574264</v>
      </c>
      <c r="D197" s="349">
        <v>0.22523373857028983</v>
      </c>
      <c r="E197" s="349">
        <v>0.1738055298339174</v>
      </c>
      <c r="F197" s="495">
        <v>0.15520561759160878</v>
      </c>
      <c r="G197" s="496"/>
      <c r="H197" s="350">
        <v>17858.808556830307</v>
      </c>
      <c r="I197" s="351">
        <v>18393.180876178118</v>
      </c>
      <c r="J197" s="351">
        <v>16172.920565020318</v>
      </c>
      <c r="K197" s="351">
        <v>15416.219185269592</v>
      </c>
      <c r="L197" s="367"/>
    </row>
    <row r="198" spans="2:12" ht="15">
      <c r="B198" s="352" t="s">
        <v>758</v>
      </c>
      <c r="C198" s="348">
        <v>0.15249556408562892</v>
      </c>
      <c r="D198" s="349">
        <v>0.16251852378701215</v>
      </c>
      <c r="E198" s="349">
        <v>0.11504721094282067</v>
      </c>
      <c r="F198" s="495">
        <v>0.12838507957581768</v>
      </c>
      <c r="G198" s="496"/>
      <c r="H198" s="350">
        <v>20348.577838245892</v>
      </c>
      <c r="I198" s="351">
        <v>21249.942745310324</v>
      </c>
      <c r="J198" s="351">
        <v>17247.470858562378</v>
      </c>
      <c r="K198" s="351">
        <v>18305.184565065025</v>
      </c>
      <c r="L198" s="367"/>
    </row>
    <row r="200" spans="2:6" ht="15">
      <c r="B200" s="497" t="s">
        <v>759</v>
      </c>
      <c r="C200" s="497"/>
      <c r="D200" s="497"/>
      <c r="E200" s="497"/>
      <c r="F200" s="497"/>
    </row>
    <row r="201" spans="2:6" ht="39">
      <c r="B201" s="363" t="s">
        <v>780</v>
      </c>
      <c r="C201" s="364" t="s">
        <v>836</v>
      </c>
      <c r="D201" s="364" t="s">
        <v>756</v>
      </c>
      <c r="E201" s="364" t="s">
        <v>757</v>
      </c>
      <c r="F201" s="364" t="s">
        <v>758</v>
      </c>
    </row>
    <row r="202" spans="2:6" ht="15">
      <c r="B202" s="346" t="s">
        <v>760</v>
      </c>
      <c r="C202" s="361">
        <v>1160000</v>
      </c>
      <c r="D202" s="361">
        <v>120000</v>
      </c>
      <c r="E202" s="361">
        <v>360000</v>
      </c>
      <c r="F202" s="361">
        <v>600000</v>
      </c>
    </row>
    <row r="203" spans="2:6" ht="15">
      <c r="B203" s="346" t="s">
        <v>761</v>
      </c>
      <c r="C203" s="361">
        <v>2703975.7807095433</v>
      </c>
      <c r="D203" s="361">
        <v>119388.68644905016</v>
      </c>
      <c r="E203" s="361">
        <v>464810.7417042236</v>
      </c>
      <c r="F203" s="361">
        <v>935665.2461375436</v>
      </c>
    </row>
    <row r="204" spans="2:6" ht="15">
      <c r="B204" s="346" t="s">
        <v>762</v>
      </c>
      <c r="C204" s="362">
        <v>0.1675001430082068</v>
      </c>
      <c r="D204" s="362">
        <v>-0.009472843753034846</v>
      </c>
      <c r="E204" s="362">
        <v>0.17352036352618294</v>
      </c>
      <c r="F204" s="362">
        <v>0.17828844685130002</v>
      </c>
    </row>
    <row r="205" spans="2:6" ht="15">
      <c r="B205" s="346" t="s">
        <v>763</v>
      </c>
      <c r="C205" s="362">
        <v>0.1430163536986476</v>
      </c>
      <c r="D205" s="362">
        <v>0.09331133920899455</v>
      </c>
      <c r="E205" s="362">
        <v>0.20142357964993293</v>
      </c>
      <c r="F205" s="362">
        <v>0.16178971465875658</v>
      </c>
    </row>
    <row r="206" spans="2:6" ht="15">
      <c r="B206" s="346" t="s">
        <v>764</v>
      </c>
      <c r="C206" s="362">
        <v>0.13792611647129274</v>
      </c>
      <c r="D206" s="362">
        <v>0.10521373434853618</v>
      </c>
      <c r="E206" s="362">
        <v>0.18980626479606913</v>
      </c>
      <c r="F206" s="362">
        <v>0.15674227882245007</v>
      </c>
    </row>
    <row r="208" spans="2:6" ht="15">
      <c r="B208" s="497" t="s">
        <v>765</v>
      </c>
      <c r="C208" s="497"/>
      <c r="D208" s="497"/>
      <c r="E208" s="497"/>
      <c r="F208" s="497"/>
    </row>
    <row r="209" spans="2:6" ht="39">
      <c r="B209" s="363" t="s">
        <v>780</v>
      </c>
      <c r="C209" s="364" t="s">
        <v>836</v>
      </c>
      <c r="D209" s="364" t="s">
        <v>756</v>
      </c>
      <c r="E209" s="364" t="s">
        <v>757</v>
      </c>
      <c r="F209" s="364" t="s">
        <v>758</v>
      </c>
    </row>
    <row r="210" spans="2:6" ht="15">
      <c r="B210" s="346" t="s">
        <v>760</v>
      </c>
      <c r="C210" s="361">
        <v>1160000</v>
      </c>
      <c r="D210" s="361">
        <v>120000</v>
      </c>
      <c r="E210" s="361">
        <v>360000</v>
      </c>
      <c r="F210" s="361">
        <v>600000</v>
      </c>
    </row>
    <row r="211" spans="2:6" ht="15">
      <c r="B211" s="346" t="s">
        <v>761</v>
      </c>
      <c r="C211" s="361">
        <v>2835624.5031053415</v>
      </c>
      <c r="D211" s="361">
        <v>120022.85942072424</v>
      </c>
      <c r="E211" s="361">
        <v>473055.5269800919</v>
      </c>
      <c r="F211" s="361">
        <v>961856.0616311672</v>
      </c>
    </row>
    <row r="212" spans="2:6" ht="15">
      <c r="B212" s="346" t="s">
        <v>762</v>
      </c>
      <c r="C212" s="362">
        <v>0.1766898904695253</v>
      </c>
      <c r="D212" s="362">
        <v>0.0003547681365300574</v>
      </c>
      <c r="E212" s="362">
        <v>0.18601263118673816</v>
      </c>
      <c r="F212" s="362">
        <v>0.18961309744033303</v>
      </c>
    </row>
    <row r="213" spans="2:6" ht="15">
      <c r="B213" s="346" t="s">
        <v>763</v>
      </c>
      <c r="C213" s="362">
        <v>0.1430163536986476</v>
      </c>
      <c r="D213" s="362">
        <v>0.09331133920899455</v>
      </c>
      <c r="E213" s="362">
        <v>0.20142357964993293</v>
      </c>
      <c r="F213" s="362">
        <v>0.16178971465875658</v>
      </c>
    </row>
    <row r="214" spans="2:6" ht="15">
      <c r="B214" s="346" t="s">
        <v>764</v>
      </c>
      <c r="C214" s="362">
        <v>0.13792611647129274</v>
      </c>
      <c r="D214" s="362">
        <v>0.10521373434853618</v>
      </c>
      <c r="E214" s="362">
        <v>0.18980626479606913</v>
      </c>
      <c r="F214" s="362">
        <v>0.15674227882245007</v>
      </c>
    </row>
    <row r="216" spans="2:3" ht="15">
      <c r="B216" s="363" t="s">
        <v>766</v>
      </c>
      <c r="C216" s="363"/>
    </row>
    <row r="217" spans="2:3" ht="15">
      <c r="B217" s="347" t="s">
        <v>767</v>
      </c>
      <c r="C217" s="355">
        <v>0.19676619310672222</v>
      </c>
    </row>
    <row r="218" spans="2:3" ht="15">
      <c r="B218" s="347" t="s">
        <v>768</v>
      </c>
      <c r="C218" s="355">
        <v>0.22821187348500888</v>
      </c>
    </row>
    <row r="219" spans="2:3" ht="15">
      <c r="B219" s="347" t="s">
        <v>769</v>
      </c>
      <c r="C219" s="356">
        <v>0.7544488944663131</v>
      </c>
    </row>
    <row r="220" spans="2:3" ht="15">
      <c r="B220" s="347" t="s">
        <v>770</v>
      </c>
      <c r="C220" s="356">
        <v>0.7796220035264415</v>
      </c>
    </row>
    <row r="221" spans="2:3" ht="15">
      <c r="B221" s="347" t="s">
        <v>771</v>
      </c>
      <c r="C221" s="356">
        <v>0.19041283620297006</v>
      </c>
    </row>
    <row r="222" spans="2:3" ht="15">
      <c r="B222" s="347" t="s">
        <v>772</v>
      </c>
      <c r="C222" s="357">
        <v>-0.0471152638725682</v>
      </c>
    </row>
    <row r="223" spans="2:3" ht="15">
      <c r="B223" s="358" t="s">
        <v>773</v>
      </c>
      <c r="C223" s="359">
        <v>0.26884345534506987</v>
      </c>
    </row>
    <row r="224" spans="2:3" ht="15">
      <c r="B224" s="346" t="s">
        <v>774</v>
      </c>
      <c r="C224" s="360">
        <v>0.066</v>
      </c>
    </row>
    <row r="226" spans="2:3" ht="15">
      <c r="B226" s="353" t="s">
        <v>775</v>
      </c>
      <c r="C226" s="363"/>
    </row>
    <row r="227" spans="2:3" ht="15">
      <c r="B227" s="347" t="s">
        <v>776</v>
      </c>
      <c r="C227" s="354">
        <v>0.04037425294469444</v>
      </c>
    </row>
    <row r="229" ht="15">
      <c r="B229" s="353" t="s">
        <v>777</v>
      </c>
    </row>
    <row r="230" ht="15">
      <c r="B230" s="346" t="s">
        <v>778</v>
      </c>
    </row>
    <row r="231" ht="15">
      <c r="B231" s="346" t="s">
        <v>779</v>
      </c>
    </row>
    <row r="232" ht="15.75" thickBot="1"/>
    <row r="233" spans="2:6" ht="15">
      <c r="B233" s="368"/>
      <c r="C233" s="369"/>
      <c r="D233" s="369"/>
      <c r="E233" s="491" t="s">
        <v>781</v>
      </c>
      <c r="F233" s="492"/>
    </row>
    <row r="234" spans="2:6" ht="15">
      <c r="B234" s="370" t="s">
        <v>782</v>
      </c>
      <c r="C234" s="371"/>
      <c r="D234" s="371"/>
      <c r="E234" s="372"/>
      <c r="F234" s="373"/>
    </row>
    <row r="235" spans="2:6" ht="15">
      <c r="B235" s="374"/>
      <c r="C235" s="371"/>
      <c r="D235" s="371"/>
      <c r="E235" s="375"/>
      <c r="F235" s="373"/>
    </row>
    <row r="236" spans="2:6" ht="15">
      <c r="B236" s="374"/>
      <c r="C236" s="376"/>
      <c r="D236" s="376"/>
      <c r="E236" s="372"/>
      <c r="F236" s="373"/>
    </row>
    <row r="237" spans="2:6" ht="15">
      <c r="B237" s="377" t="s">
        <v>783</v>
      </c>
      <c r="C237" s="376"/>
      <c r="D237" s="376"/>
      <c r="E237" s="372"/>
      <c r="F237" s="373"/>
    </row>
    <row r="238" spans="2:6" ht="15">
      <c r="B238" s="493" t="s">
        <v>784</v>
      </c>
      <c r="C238" s="494"/>
      <c r="D238" s="494"/>
      <c r="E238" s="372"/>
      <c r="F238" s="373"/>
    </row>
    <row r="239" spans="2:6" ht="15">
      <c r="B239" s="493"/>
      <c r="C239" s="494"/>
      <c r="D239" s="494"/>
      <c r="E239" s="372"/>
      <c r="F239" s="373"/>
    </row>
    <row r="240" spans="2:6" ht="15">
      <c r="B240" s="377" t="s">
        <v>785</v>
      </c>
      <c r="C240" s="376"/>
      <c r="D240" s="376"/>
      <c r="E240" s="372"/>
      <c r="F240" s="373"/>
    </row>
    <row r="241" spans="2:6" ht="15">
      <c r="B241" s="374"/>
      <c r="C241" s="371"/>
      <c r="D241" s="371"/>
      <c r="E241" s="372"/>
      <c r="F241" s="373"/>
    </row>
    <row r="242" spans="2:6" ht="15.75" thickBot="1">
      <c r="B242" s="378"/>
      <c r="C242" s="379"/>
      <c r="D242" s="379"/>
      <c r="E242" s="380"/>
      <c r="F242" s="381"/>
    </row>
    <row r="243" ht="15.75" thickBot="1"/>
    <row r="244" ht="15.75">
      <c r="B244" s="382" t="s">
        <v>786</v>
      </c>
    </row>
    <row r="245" ht="15.75">
      <c r="B245" s="383" t="s">
        <v>787</v>
      </c>
    </row>
    <row r="246" ht="15">
      <c r="B246" s="384"/>
    </row>
    <row r="247" ht="15">
      <c r="B247" s="384"/>
    </row>
    <row r="248" ht="15">
      <c r="B248" s="384"/>
    </row>
    <row r="249" ht="15">
      <c r="B249" s="384"/>
    </row>
    <row r="250" ht="15">
      <c r="B250" s="384"/>
    </row>
    <row r="251" ht="15">
      <c r="B251" s="384"/>
    </row>
    <row r="252" ht="15">
      <c r="B252" s="384"/>
    </row>
    <row r="253" ht="15">
      <c r="B253" s="384"/>
    </row>
    <row r="254" ht="15.75" thickBot="1">
      <c r="B254" s="385"/>
    </row>
  </sheetData>
  <mergeCells count="24">
    <mergeCell ref="G149:G157"/>
    <mergeCell ref="B1:F1"/>
    <mergeCell ref="B102:D102"/>
    <mergeCell ref="B105:G105"/>
    <mergeCell ref="B112:B113"/>
    <mergeCell ref="C112:C113"/>
    <mergeCell ref="B193:B194"/>
    <mergeCell ref="C193:D193"/>
    <mergeCell ref="F193:G193"/>
    <mergeCell ref="H193:K193"/>
    <mergeCell ref="F194:G194"/>
    <mergeCell ref="B161:G161"/>
    <mergeCell ref="B162:G162"/>
    <mergeCell ref="B182:F182"/>
    <mergeCell ref="B183:F183"/>
    <mergeCell ref="B192:K192"/>
    <mergeCell ref="E233:F233"/>
    <mergeCell ref="B238:D239"/>
    <mergeCell ref="F195:G195"/>
    <mergeCell ref="F196:G196"/>
    <mergeCell ref="F197:G197"/>
    <mergeCell ref="F198:G198"/>
    <mergeCell ref="B200:F200"/>
    <mergeCell ref="B208:F208"/>
  </mergeCells>
  <printOptions/>
  <pageMargins left="0.7" right="0.7" top="0.75" bottom="0.75" header="0.3" footer="0.3"/>
  <pageSetup horizontalDpi="600" verticalDpi="600" orientation="portrait" r:id="rId2"/>
  <ignoredErrors>
    <ignoredError sqref="F9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181"/>
  <sheetViews>
    <sheetView workbookViewId="0" topLeftCell="A53">
      <selection activeCell="D152" sqref="D152"/>
    </sheetView>
  </sheetViews>
  <sheetFormatPr defaultColWidth="9.140625" defaultRowHeight="15"/>
  <cols>
    <col min="1" max="1" width="3.421875" style="0" customWidth="1"/>
    <col min="2" max="2" width="56.421875" style="0" customWidth="1"/>
    <col min="3" max="4" width="19.28125" style="0" bestFit="1" customWidth="1"/>
    <col min="5" max="5" width="11.00390625" style="0" bestFit="1" customWidth="1"/>
    <col min="6" max="6" width="15.28125" style="0" bestFit="1" customWidth="1"/>
    <col min="7" max="7" width="8.140625" style="0" customWidth="1"/>
    <col min="8" max="8" width="9.421875" style="0" customWidth="1"/>
    <col min="9" max="9" width="11.57421875" style="0" customWidth="1"/>
    <col min="10" max="10" width="12.421875" style="0" customWidth="1"/>
  </cols>
  <sheetData>
    <row r="1" spans="1:10" ht="15.95" customHeight="1">
      <c r="A1" s="2"/>
      <c r="B1" s="526" t="s">
        <v>726</v>
      </c>
      <c r="C1" s="526"/>
      <c r="D1" s="526"/>
      <c r="E1" s="526"/>
      <c r="F1" s="2"/>
      <c r="G1" s="2"/>
      <c r="H1" s="2"/>
      <c r="I1" s="2"/>
      <c r="J1" s="2"/>
    </row>
    <row r="2" spans="1:10" ht="12.95" customHeight="1">
      <c r="A2" s="2"/>
      <c r="B2" s="4"/>
      <c r="C2" s="2"/>
      <c r="D2" s="2"/>
      <c r="E2" s="2"/>
      <c r="F2" s="2"/>
      <c r="G2" s="2"/>
      <c r="H2" s="2"/>
      <c r="I2" s="2"/>
      <c r="J2" s="2"/>
    </row>
    <row r="3" spans="1:10" ht="12.95" customHeight="1">
      <c r="A3" s="5" t="s">
        <v>5</v>
      </c>
      <c r="B3" s="185" t="s">
        <v>493</v>
      </c>
      <c r="C3" s="2"/>
      <c r="D3" s="2"/>
      <c r="E3" s="2"/>
      <c r="F3" s="2"/>
      <c r="G3" s="2"/>
      <c r="H3" s="2"/>
      <c r="I3" s="2"/>
      <c r="J3" s="2"/>
    </row>
    <row r="4" spans="1:10" ht="27.95" customHeight="1">
      <c r="A4" s="2"/>
      <c r="B4" s="6" t="s">
        <v>6</v>
      </c>
      <c r="C4" s="7" t="s">
        <v>7</v>
      </c>
      <c r="D4" s="8" t="s">
        <v>46</v>
      </c>
      <c r="E4" s="8" t="s">
        <v>9</v>
      </c>
      <c r="F4" s="8" t="s">
        <v>10</v>
      </c>
      <c r="G4" s="8" t="s">
        <v>11</v>
      </c>
      <c r="H4" s="8" t="s">
        <v>12</v>
      </c>
      <c r="I4" s="9" t="s">
        <v>13</v>
      </c>
      <c r="J4" s="10"/>
    </row>
    <row r="5" spans="1:10" ht="12.95" customHeight="1">
      <c r="A5" s="2"/>
      <c r="B5" s="11" t="s">
        <v>47</v>
      </c>
      <c r="C5" s="12"/>
      <c r="D5" s="12"/>
      <c r="E5" s="12"/>
      <c r="F5" s="12"/>
      <c r="G5" s="12"/>
      <c r="H5" s="13"/>
      <c r="I5" s="14"/>
      <c r="J5" s="2"/>
    </row>
    <row r="6" spans="1:10" ht="12.95" customHeight="1">
      <c r="A6" s="2"/>
      <c r="B6" s="11" t="s">
        <v>48</v>
      </c>
      <c r="C6" s="12"/>
      <c r="D6" s="12"/>
      <c r="E6" s="12"/>
      <c r="F6" s="2"/>
      <c r="G6" s="13"/>
      <c r="H6" s="13"/>
      <c r="I6" s="14"/>
      <c r="J6" s="2"/>
    </row>
    <row r="7" spans="1:10" ht="12.95" customHeight="1">
      <c r="A7" s="15" t="s">
        <v>49</v>
      </c>
      <c r="B7" s="16" t="s">
        <v>314</v>
      </c>
      <c r="C7" s="12" t="s">
        <v>50</v>
      </c>
      <c r="D7" s="12" t="s">
        <v>51</v>
      </c>
      <c r="E7" s="17">
        <v>10000000</v>
      </c>
      <c r="F7" s="18">
        <v>10013.14</v>
      </c>
      <c r="G7" s="19">
        <v>0.0661</v>
      </c>
      <c r="H7" s="31">
        <v>0.0626485</v>
      </c>
      <c r="I7" s="21"/>
      <c r="J7" s="50"/>
    </row>
    <row r="8" spans="1:10" ht="12.95" customHeight="1">
      <c r="A8" s="15" t="s">
        <v>52</v>
      </c>
      <c r="B8" s="16" t="s">
        <v>315</v>
      </c>
      <c r="C8" s="12" t="s">
        <v>53</v>
      </c>
      <c r="D8" s="12" t="s">
        <v>51</v>
      </c>
      <c r="E8" s="17">
        <v>5000000</v>
      </c>
      <c r="F8" s="18">
        <v>5009.64</v>
      </c>
      <c r="G8" s="19">
        <v>0.0331</v>
      </c>
      <c r="H8" s="31">
        <v>0.063569</v>
      </c>
      <c r="I8" s="21"/>
      <c r="J8" s="50"/>
    </row>
    <row r="9" spans="1:10" ht="12.95" customHeight="1">
      <c r="A9" s="15" t="s">
        <v>54</v>
      </c>
      <c r="B9" s="16" t="s">
        <v>316</v>
      </c>
      <c r="C9" s="12" t="s">
        <v>55</v>
      </c>
      <c r="D9" s="12" t="s">
        <v>51</v>
      </c>
      <c r="E9" s="17">
        <v>3500000</v>
      </c>
      <c r="F9" s="18">
        <v>3506.77</v>
      </c>
      <c r="G9" s="19">
        <v>0.0231</v>
      </c>
      <c r="H9" s="31">
        <v>0.06359600000000001</v>
      </c>
      <c r="I9" s="21"/>
      <c r="J9" s="50"/>
    </row>
    <row r="10" spans="1:10" ht="12.95" customHeight="1">
      <c r="A10" s="15" t="s">
        <v>56</v>
      </c>
      <c r="B10" s="16" t="s">
        <v>317</v>
      </c>
      <c r="C10" s="12" t="s">
        <v>57</v>
      </c>
      <c r="D10" s="12" t="s">
        <v>51</v>
      </c>
      <c r="E10" s="17">
        <v>1500000</v>
      </c>
      <c r="F10" s="18">
        <v>1502.89</v>
      </c>
      <c r="G10" s="19">
        <v>0.0099</v>
      </c>
      <c r="H10" s="31">
        <v>0.06357</v>
      </c>
      <c r="I10" s="21"/>
      <c r="J10" s="50"/>
    </row>
    <row r="11" spans="1:10" ht="12.95" customHeight="1">
      <c r="A11" s="15" t="s">
        <v>58</v>
      </c>
      <c r="B11" s="16" t="s">
        <v>318</v>
      </c>
      <c r="C11" s="12" t="s">
        <v>59</v>
      </c>
      <c r="D11" s="12" t="s">
        <v>51</v>
      </c>
      <c r="E11" s="17">
        <v>1000000</v>
      </c>
      <c r="F11" s="18">
        <v>1000.5</v>
      </c>
      <c r="G11" s="19">
        <v>0.0066</v>
      </c>
      <c r="H11" s="31">
        <v>0.0624545</v>
      </c>
      <c r="I11" s="21"/>
      <c r="J11" s="50"/>
    </row>
    <row r="12" spans="1:10" ht="12.95" customHeight="1">
      <c r="A12" s="2"/>
      <c r="B12" s="11" t="s">
        <v>30</v>
      </c>
      <c r="C12" s="12"/>
      <c r="D12" s="12"/>
      <c r="E12" s="12"/>
      <c r="F12" s="22">
        <v>21032.94</v>
      </c>
      <c r="G12" s="23">
        <v>0.1388</v>
      </c>
      <c r="H12" s="24"/>
      <c r="I12" s="25"/>
      <c r="J12" s="2"/>
    </row>
    <row r="13" spans="1:10" ht="12.95" customHeight="1">
      <c r="A13" s="2"/>
      <c r="B13" s="26" t="s">
        <v>60</v>
      </c>
      <c r="C13" s="1"/>
      <c r="D13" s="1"/>
      <c r="E13" s="1"/>
      <c r="F13" s="24" t="s">
        <v>61</v>
      </c>
      <c r="G13" s="24" t="s">
        <v>61</v>
      </c>
      <c r="H13" s="24"/>
      <c r="I13" s="25"/>
      <c r="J13" s="2"/>
    </row>
    <row r="14" spans="1:10" ht="12.95" customHeight="1">
      <c r="A14" s="2"/>
      <c r="B14" s="26" t="s">
        <v>30</v>
      </c>
      <c r="C14" s="1"/>
      <c r="D14" s="1"/>
      <c r="E14" s="1"/>
      <c r="F14" s="24" t="s">
        <v>61</v>
      </c>
      <c r="G14" s="24" t="s">
        <v>61</v>
      </c>
      <c r="H14" s="24"/>
      <c r="I14" s="25"/>
      <c r="J14" s="2"/>
    </row>
    <row r="15" spans="1:10" ht="12.95" customHeight="1">
      <c r="A15" s="2"/>
      <c r="B15" s="26" t="s">
        <v>32</v>
      </c>
      <c r="C15" s="27"/>
      <c r="D15" s="1"/>
      <c r="E15" s="27"/>
      <c r="F15" s="22">
        <v>21032.94</v>
      </c>
      <c r="G15" s="23">
        <v>0.1388</v>
      </c>
      <c r="H15" s="24"/>
      <c r="I15" s="25"/>
      <c r="J15" s="2"/>
    </row>
    <row r="16" spans="1:10" ht="12.95" customHeight="1">
      <c r="A16" s="2"/>
      <c r="B16" s="11" t="s">
        <v>62</v>
      </c>
      <c r="C16" s="12"/>
      <c r="D16" s="12"/>
      <c r="E16" s="12"/>
      <c r="F16" s="12"/>
      <c r="G16" s="12"/>
      <c r="H16" s="13"/>
      <c r="I16" s="14"/>
      <c r="J16" s="2"/>
    </row>
    <row r="17" spans="1:10" ht="12.95" customHeight="1">
      <c r="A17" s="2"/>
      <c r="B17" s="11" t="s">
        <v>63</v>
      </c>
      <c r="C17" s="12"/>
      <c r="D17" s="12"/>
      <c r="E17" s="12"/>
      <c r="F17" s="2"/>
      <c r="G17" s="13"/>
      <c r="H17" s="13"/>
      <c r="I17" s="14"/>
      <c r="J17" s="2"/>
    </row>
    <row r="18" spans="1:10" ht="12.95" customHeight="1">
      <c r="A18" s="15" t="s">
        <v>64</v>
      </c>
      <c r="B18" s="16" t="s">
        <v>729</v>
      </c>
      <c r="C18" s="12" t="s">
        <v>65</v>
      </c>
      <c r="D18" s="12" t="s">
        <v>397</v>
      </c>
      <c r="E18" s="17">
        <v>500</v>
      </c>
      <c r="F18" s="18">
        <v>2479.14</v>
      </c>
      <c r="G18" s="19">
        <v>0.0164</v>
      </c>
      <c r="H18" s="31">
        <v>0.065352</v>
      </c>
      <c r="I18" s="21"/>
      <c r="J18" s="2"/>
    </row>
    <row r="19" spans="1:10" ht="12.95" customHeight="1">
      <c r="A19" s="15" t="s">
        <v>66</v>
      </c>
      <c r="B19" s="16" t="s">
        <v>730</v>
      </c>
      <c r="C19" s="12" t="s">
        <v>67</v>
      </c>
      <c r="D19" s="12" t="s">
        <v>716</v>
      </c>
      <c r="E19" s="17">
        <v>300</v>
      </c>
      <c r="F19" s="18">
        <v>1488.35</v>
      </c>
      <c r="G19" s="19">
        <v>0.0098</v>
      </c>
      <c r="H19" s="31">
        <v>0.064952</v>
      </c>
      <c r="I19" s="21"/>
      <c r="J19" s="2"/>
    </row>
    <row r="20" spans="1:10" ht="12.95" customHeight="1">
      <c r="A20" s="15" t="s">
        <v>68</v>
      </c>
      <c r="B20" s="16" t="s">
        <v>731</v>
      </c>
      <c r="C20" s="12" t="s">
        <v>69</v>
      </c>
      <c r="D20" s="12" t="s">
        <v>397</v>
      </c>
      <c r="E20" s="17">
        <v>300</v>
      </c>
      <c r="F20" s="18">
        <v>1484.56</v>
      </c>
      <c r="G20" s="19">
        <v>0.0098</v>
      </c>
      <c r="H20" s="31">
        <v>0.065449</v>
      </c>
      <c r="I20" s="21"/>
      <c r="J20" s="2"/>
    </row>
    <row r="21" spans="1:10" ht="12.95" customHeight="1">
      <c r="A21" s="15" t="s">
        <v>70</v>
      </c>
      <c r="B21" s="16" t="s">
        <v>732</v>
      </c>
      <c r="C21" s="12" t="s">
        <v>71</v>
      </c>
      <c r="D21" s="12" t="s">
        <v>397</v>
      </c>
      <c r="E21" s="17">
        <v>200</v>
      </c>
      <c r="F21" s="18">
        <v>997.29</v>
      </c>
      <c r="G21" s="19">
        <v>0.0066</v>
      </c>
      <c r="H21" s="31">
        <v>0.066098</v>
      </c>
      <c r="I21" s="21"/>
      <c r="J21" s="2"/>
    </row>
    <row r="22" spans="1:10" ht="12.95" customHeight="1">
      <c r="A22" s="15" t="s">
        <v>72</v>
      </c>
      <c r="B22" s="16" t="s">
        <v>733</v>
      </c>
      <c r="C22" s="12" t="s">
        <v>73</v>
      </c>
      <c r="D22" s="12" t="s">
        <v>397</v>
      </c>
      <c r="E22" s="17">
        <v>200</v>
      </c>
      <c r="F22" s="18">
        <v>993.28</v>
      </c>
      <c r="G22" s="19">
        <v>0.0066</v>
      </c>
      <c r="H22" s="31">
        <v>0.06495</v>
      </c>
      <c r="I22" s="21"/>
      <c r="J22" s="2"/>
    </row>
    <row r="23" spans="1:10" ht="12.95" customHeight="1">
      <c r="A23" s="15" t="s">
        <v>74</v>
      </c>
      <c r="B23" s="16" t="s">
        <v>734</v>
      </c>
      <c r="C23" s="12" t="s">
        <v>75</v>
      </c>
      <c r="D23" s="12" t="s">
        <v>716</v>
      </c>
      <c r="E23" s="17">
        <v>200</v>
      </c>
      <c r="F23" s="18">
        <v>992.23</v>
      </c>
      <c r="G23" s="19">
        <v>0.0065</v>
      </c>
      <c r="H23" s="31">
        <v>0.064952</v>
      </c>
      <c r="I23" s="21"/>
      <c r="J23" s="2"/>
    </row>
    <row r="24" spans="1:10" ht="12.95" customHeight="1">
      <c r="A24" s="2"/>
      <c r="B24" s="11" t="s">
        <v>30</v>
      </c>
      <c r="C24" s="12"/>
      <c r="D24" s="12"/>
      <c r="E24" s="12"/>
      <c r="F24" s="22">
        <v>8434.85</v>
      </c>
      <c r="G24" s="23">
        <v>0.0557</v>
      </c>
      <c r="H24" s="24"/>
      <c r="I24" s="25"/>
      <c r="J24" s="2"/>
    </row>
    <row r="25" spans="1:10" ht="12.95" customHeight="1">
      <c r="A25" s="2"/>
      <c r="B25" s="11" t="s">
        <v>76</v>
      </c>
      <c r="C25" s="12"/>
      <c r="D25" s="12"/>
      <c r="E25" s="12"/>
      <c r="F25" s="2"/>
      <c r="G25" s="13"/>
      <c r="H25" s="13"/>
      <c r="I25" s="14"/>
      <c r="J25" s="2"/>
    </row>
    <row r="26" spans="1:10" ht="12.95" customHeight="1">
      <c r="A26" s="15" t="s">
        <v>77</v>
      </c>
      <c r="B26" s="16" t="s">
        <v>735</v>
      </c>
      <c r="C26" s="12" t="s">
        <v>78</v>
      </c>
      <c r="D26" s="12" t="s">
        <v>398</v>
      </c>
      <c r="E26" s="17">
        <v>500</v>
      </c>
      <c r="F26" s="18">
        <v>2472.16</v>
      </c>
      <c r="G26" s="19">
        <v>0.0163</v>
      </c>
      <c r="H26" s="31">
        <v>0.067399</v>
      </c>
      <c r="I26" s="21"/>
      <c r="J26" s="2"/>
    </row>
    <row r="27" spans="1:10" ht="12.95" customHeight="1">
      <c r="A27" s="15" t="s">
        <v>79</v>
      </c>
      <c r="B27" s="16" t="s">
        <v>490</v>
      </c>
      <c r="C27" s="12" t="s">
        <v>80</v>
      </c>
      <c r="D27" s="12" t="s">
        <v>397</v>
      </c>
      <c r="E27" s="17">
        <v>200</v>
      </c>
      <c r="F27" s="18">
        <v>999.08</v>
      </c>
      <c r="G27" s="19">
        <v>0.0066</v>
      </c>
      <c r="H27" s="31">
        <v>0.067508</v>
      </c>
      <c r="I27" s="21"/>
      <c r="J27" s="2"/>
    </row>
    <row r="28" spans="1:10" ht="12.95" customHeight="1">
      <c r="A28" s="2"/>
      <c r="B28" s="11" t="s">
        <v>30</v>
      </c>
      <c r="C28" s="12"/>
      <c r="D28" s="12"/>
      <c r="E28" s="12"/>
      <c r="F28" s="22">
        <v>3471.24</v>
      </c>
      <c r="G28" s="23">
        <v>0.0229</v>
      </c>
      <c r="H28" s="24"/>
      <c r="I28" s="25"/>
      <c r="J28" s="2"/>
    </row>
    <row r="29" spans="1:10" ht="12.95" customHeight="1">
      <c r="A29" s="2"/>
      <c r="B29" s="11" t="s">
        <v>81</v>
      </c>
      <c r="C29" s="12"/>
      <c r="D29" s="12"/>
      <c r="E29" s="12"/>
      <c r="F29" s="2"/>
      <c r="G29" s="13"/>
      <c r="H29" s="13"/>
      <c r="I29" s="14"/>
      <c r="J29" s="2"/>
    </row>
    <row r="30" spans="1:10" ht="12.95" customHeight="1">
      <c r="A30" s="15" t="s">
        <v>82</v>
      </c>
      <c r="B30" s="16" t="s">
        <v>83</v>
      </c>
      <c r="C30" s="12" t="s">
        <v>84</v>
      </c>
      <c r="D30" s="12" t="s">
        <v>51</v>
      </c>
      <c r="E30" s="17">
        <v>12500000</v>
      </c>
      <c r="F30" s="18">
        <v>12491.8</v>
      </c>
      <c r="G30" s="19">
        <v>0.0824</v>
      </c>
      <c r="H30" s="31">
        <v>0.059877</v>
      </c>
      <c r="I30" s="21"/>
      <c r="J30" s="50"/>
    </row>
    <row r="31" spans="1:10" ht="12.95" customHeight="1">
      <c r="A31" s="15" t="s">
        <v>85</v>
      </c>
      <c r="B31" s="16" t="s">
        <v>86</v>
      </c>
      <c r="C31" s="12" t="s">
        <v>87</v>
      </c>
      <c r="D31" s="12" t="s">
        <v>51</v>
      </c>
      <c r="E31" s="17">
        <v>12500000</v>
      </c>
      <c r="F31" s="18">
        <v>12477.19</v>
      </c>
      <c r="G31" s="19">
        <v>0.0823</v>
      </c>
      <c r="H31" s="31">
        <v>0.060668</v>
      </c>
      <c r="I31" s="21"/>
      <c r="J31" s="50"/>
    </row>
    <row r="32" spans="1:10" ht="12.95" customHeight="1">
      <c r="A32" s="15" t="s">
        <v>88</v>
      </c>
      <c r="B32" s="16" t="s">
        <v>89</v>
      </c>
      <c r="C32" s="12" t="s">
        <v>90</v>
      </c>
      <c r="D32" s="12" t="s">
        <v>51</v>
      </c>
      <c r="E32" s="17">
        <v>12500000</v>
      </c>
      <c r="F32" s="18">
        <v>12462.94</v>
      </c>
      <c r="G32" s="19">
        <v>0.0822</v>
      </c>
      <c r="H32" s="31">
        <v>0.060302</v>
      </c>
      <c r="I32" s="21"/>
      <c r="J32" s="50"/>
    </row>
    <row r="33" spans="1:10" ht="12.95" customHeight="1">
      <c r="A33" s="15" t="s">
        <v>91</v>
      </c>
      <c r="B33" s="16" t="s">
        <v>92</v>
      </c>
      <c r="C33" s="12" t="s">
        <v>93</v>
      </c>
      <c r="D33" s="12" t="s">
        <v>51</v>
      </c>
      <c r="E33" s="17">
        <v>12500000</v>
      </c>
      <c r="F33" s="18">
        <v>12433.79</v>
      </c>
      <c r="G33" s="19">
        <v>0.082</v>
      </c>
      <c r="H33" s="31">
        <v>0.060746</v>
      </c>
      <c r="I33" s="21"/>
      <c r="J33" s="50"/>
    </row>
    <row r="34" spans="1:10" ht="12.95" customHeight="1">
      <c r="A34" s="15" t="s">
        <v>94</v>
      </c>
      <c r="B34" s="16" t="s">
        <v>95</v>
      </c>
      <c r="C34" s="12" t="s">
        <v>96</v>
      </c>
      <c r="D34" s="12" t="s">
        <v>51</v>
      </c>
      <c r="E34" s="17">
        <v>12500000</v>
      </c>
      <c r="F34" s="18">
        <v>12357.78</v>
      </c>
      <c r="G34" s="19">
        <v>0.0815</v>
      </c>
      <c r="H34" s="31">
        <v>0.0627</v>
      </c>
      <c r="I34" s="21"/>
      <c r="J34" s="50"/>
    </row>
    <row r="35" spans="1:10" ht="12.95" customHeight="1">
      <c r="A35" s="15" t="s">
        <v>97</v>
      </c>
      <c r="B35" s="16" t="s">
        <v>98</v>
      </c>
      <c r="C35" s="12" t="s">
        <v>99</v>
      </c>
      <c r="D35" s="12" t="s">
        <v>51</v>
      </c>
      <c r="E35" s="17">
        <v>12500000</v>
      </c>
      <c r="F35" s="18">
        <v>12327.18</v>
      </c>
      <c r="G35" s="19">
        <v>0.0813</v>
      </c>
      <c r="H35" s="31">
        <v>0.063176</v>
      </c>
      <c r="I35" s="21"/>
      <c r="J35" s="50"/>
    </row>
    <row r="36" spans="1:10" ht="12.95" customHeight="1">
      <c r="A36" s="15" t="s">
        <v>100</v>
      </c>
      <c r="B36" s="16" t="s">
        <v>101</v>
      </c>
      <c r="C36" s="12" t="s">
        <v>102</v>
      </c>
      <c r="D36" s="12" t="s">
        <v>51</v>
      </c>
      <c r="E36" s="17">
        <v>10000000</v>
      </c>
      <c r="F36" s="18">
        <v>9897.98</v>
      </c>
      <c r="G36" s="19">
        <v>0.0653</v>
      </c>
      <c r="H36" s="31">
        <v>0.0627</v>
      </c>
      <c r="I36" s="21"/>
      <c r="J36" s="50"/>
    </row>
    <row r="37" spans="1:10" ht="12.95" customHeight="1">
      <c r="A37" s="15" t="s">
        <v>103</v>
      </c>
      <c r="B37" s="16" t="s">
        <v>104</v>
      </c>
      <c r="C37" s="12" t="s">
        <v>105</v>
      </c>
      <c r="D37" s="12" t="s">
        <v>51</v>
      </c>
      <c r="E37" s="17">
        <v>10000000</v>
      </c>
      <c r="F37" s="18">
        <v>9873.79</v>
      </c>
      <c r="G37" s="19">
        <v>0.0651</v>
      </c>
      <c r="H37" s="31">
        <v>0.06305</v>
      </c>
      <c r="I37" s="21"/>
      <c r="J37" s="50"/>
    </row>
    <row r="38" spans="1:10" ht="12.95" customHeight="1">
      <c r="A38" s="15" t="s">
        <v>106</v>
      </c>
      <c r="B38" s="16" t="s">
        <v>107</v>
      </c>
      <c r="C38" s="12" t="s">
        <v>108</v>
      </c>
      <c r="D38" s="12" t="s">
        <v>51</v>
      </c>
      <c r="E38" s="17">
        <v>7500000</v>
      </c>
      <c r="F38" s="18">
        <v>7441.95</v>
      </c>
      <c r="G38" s="19">
        <v>0.0491</v>
      </c>
      <c r="H38" s="31">
        <v>0.061898</v>
      </c>
      <c r="I38" s="21"/>
      <c r="J38" s="50"/>
    </row>
    <row r="39" spans="1:10" ht="12.95" customHeight="1">
      <c r="A39" s="2"/>
      <c r="B39" s="11" t="s">
        <v>30</v>
      </c>
      <c r="C39" s="12"/>
      <c r="D39" s="12"/>
      <c r="E39" s="12"/>
      <c r="F39" s="22">
        <v>101764.4</v>
      </c>
      <c r="G39" s="23">
        <v>0.6712</v>
      </c>
      <c r="H39" s="24"/>
      <c r="I39" s="25"/>
      <c r="J39" s="2"/>
    </row>
    <row r="40" spans="1:10" ht="12.95" customHeight="1">
      <c r="A40" s="2"/>
      <c r="B40" s="26" t="s">
        <v>32</v>
      </c>
      <c r="C40" s="27"/>
      <c r="D40" s="1"/>
      <c r="E40" s="27"/>
      <c r="F40" s="22">
        <v>113670.49</v>
      </c>
      <c r="G40" s="23">
        <v>0.7498</v>
      </c>
      <c r="H40" s="24"/>
      <c r="I40" s="25"/>
      <c r="J40" s="2"/>
    </row>
    <row r="41" spans="1:10" ht="12.95" customHeight="1">
      <c r="A41" s="2"/>
      <c r="B41" s="11" t="s">
        <v>33</v>
      </c>
      <c r="C41" s="12"/>
      <c r="D41" s="12"/>
      <c r="E41" s="12"/>
      <c r="F41" s="12"/>
      <c r="G41" s="12"/>
      <c r="H41" s="13"/>
      <c r="I41" s="14"/>
      <c r="J41" s="2"/>
    </row>
    <row r="42" spans="1:10" ht="12.95" customHeight="1">
      <c r="A42" s="2"/>
      <c r="B42" s="11" t="s">
        <v>34</v>
      </c>
      <c r="C42" s="12"/>
      <c r="D42" s="28" t="s">
        <v>35</v>
      </c>
      <c r="E42" s="12"/>
      <c r="F42" s="2"/>
      <c r="G42" s="13"/>
      <c r="H42" s="13"/>
      <c r="I42" s="14"/>
      <c r="J42" s="2"/>
    </row>
    <row r="43" spans="1:10" ht="12.95" customHeight="1">
      <c r="A43" s="15" t="s">
        <v>109</v>
      </c>
      <c r="B43" s="16" t="s">
        <v>110</v>
      </c>
      <c r="C43" s="12"/>
      <c r="D43" s="29" t="s">
        <v>36</v>
      </c>
      <c r="E43" s="30"/>
      <c r="F43" s="18">
        <v>200</v>
      </c>
      <c r="G43" s="19">
        <v>0.0013</v>
      </c>
      <c r="H43" s="31">
        <v>0.0605</v>
      </c>
      <c r="I43" s="21"/>
      <c r="J43" s="2"/>
    </row>
    <row r="44" spans="1:10" ht="12.95" customHeight="1">
      <c r="A44" s="15" t="s">
        <v>111</v>
      </c>
      <c r="B44" s="16" t="s">
        <v>112</v>
      </c>
      <c r="C44" s="12"/>
      <c r="D44" s="29" t="s">
        <v>36</v>
      </c>
      <c r="E44" s="30"/>
      <c r="F44" s="18">
        <v>100</v>
      </c>
      <c r="G44" s="19">
        <v>0.0007</v>
      </c>
      <c r="H44" s="31">
        <v>0.05231239894</v>
      </c>
      <c r="I44" s="21"/>
      <c r="J44" s="2"/>
    </row>
    <row r="45" spans="1:10" ht="12.95" customHeight="1">
      <c r="A45" s="15" t="s">
        <v>113</v>
      </c>
      <c r="B45" s="16" t="s">
        <v>114</v>
      </c>
      <c r="C45" s="12"/>
      <c r="D45" s="29" t="s">
        <v>36</v>
      </c>
      <c r="E45" s="30"/>
      <c r="F45" s="18">
        <v>250</v>
      </c>
      <c r="G45" s="19">
        <v>0.0016</v>
      </c>
      <c r="H45" s="31">
        <v>0.065</v>
      </c>
      <c r="I45" s="21"/>
      <c r="J45" s="2"/>
    </row>
    <row r="46" spans="1:10" ht="12.95" customHeight="1">
      <c r="A46" s="15" t="s">
        <v>115</v>
      </c>
      <c r="B46" s="16" t="s">
        <v>116</v>
      </c>
      <c r="C46" s="12"/>
      <c r="D46" s="29" t="s">
        <v>37</v>
      </c>
      <c r="E46" s="30"/>
      <c r="F46" s="18">
        <v>200</v>
      </c>
      <c r="G46" s="19">
        <v>0.0013</v>
      </c>
      <c r="H46" s="31">
        <v>0.055</v>
      </c>
      <c r="I46" s="21"/>
      <c r="J46" s="2"/>
    </row>
    <row r="47" spans="1:10" ht="12.95" customHeight="1">
      <c r="A47" s="15" t="s">
        <v>117</v>
      </c>
      <c r="B47" s="16" t="s">
        <v>118</v>
      </c>
      <c r="C47" s="12"/>
      <c r="D47" s="29" t="s">
        <v>38</v>
      </c>
      <c r="E47" s="30"/>
      <c r="F47" s="18">
        <v>100</v>
      </c>
      <c r="G47" s="19">
        <v>0.0007</v>
      </c>
      <c r="H47" s="31">
        <v>0.045</v>
      </c>
      <c r="I47" s="21"/>
      <c r="J47" s="2"/>
    </row>
    <row r="48" spans="1:10" ht="12.95" customHeight="1">
      <c r="A48" s="15" t="s">
        <v>119</v>
      </c>
      <c r="B48" s="16" t="s">
        <v>120</v>
      </c>
      <c r="C48" s="12"/>
      <c r="D48" s="29" t="s">
        <v>36</v>
      </c>
      <c r="E48" s="30"/>
      <c r="F48" s="18">
        <v>100</v>
      </c>
      <c r="G48" s="19">
        <v>0.0007</v>
      </c>
      <c r="H48" s="31">
        <v>0.055</v>
      </c>
      <c r="I48" s="21"/>
      <c r="J48" s="2"/>
    </row>
    <row r="49" spans="1:10" ht="12.95" customHeight="1">
      <c r="A49" s="2"/>
      <c r="B49" s="11" t="s">
        <v>30</v>
      </c>
      <c r="C49" s="12"/>
      <c r="D49" s="12"/>
      <c r="E49" s="12"/>
      <c r="F49" s="22">
        <v>950</v>
      </c>
      <c r="G49" s="23">
        <v>0.0063</v>
      </c>
      <c r="H49" s="24"/>
      <c r="I49" s="25"/>
      <c r="J49" s="2"/>
    </row>
    <row r="50" spans="1:10" ht="12.95" customHeight="1">
      <c r="A50" s="2"/>
      <c r="B50" s="26" t="s">
        <v>32</v>
      </c>
      <c r="C50" s="27"/>
      <c r="D50" s="1"/>
      <c r="E50" s="27"/>
      <c r="F50" s="22">
        <v>950</v>
      </c>
      <c r="G50" s="23">
        <v>0.0063</v>
      </c>
      <c r="H50" s="24"/>
      <c r="I50" s="25"/>
      <c r="J50" s="2"/>
    </row>
    <row r="51" spans="1:10" ht="12.95" customHeight="1">
      <c r="A51" s="2"/>
      <c r="B51" s="11" t="s">
        <v>39</v>
      </c>
      <c r="C51" s="12"/>
      <c r="D51" s="12"/>
      <c r="E51" s="12"/>
      <c r="F51" s="12"/>
      <c r="G51" s="12"/>
      <c r="H51" s="13"/>
      <c r="I51" s="14"/>
      <c r="J51" s="2"/>
    </row>
    <row r="52" spans="1:10" ht="12.95" customHeight="1">
      <c r="A52" s="15" t="s">
        <v>40</v>
      </c>
      <c r="B52" s="16" t="s">
        <v>41</v>
      </c>
      <c r="C52" s="12"/>
      <c r="D52" s="12"/>
      <c r="E52" s="17"/>
      <c r="F52" s="18">
        <v>14932.35</v>
      </c>
      <c r="G52" s="19">
        <v>0.0985</v>
      </c>
      <c r="H52" s="31">
        <v>0.06476142633857672</v>
      </c>
      <c r="I52" s="21"/>
      <c r="J52" s="2"/>
    </row>
    <row r="53" spans="1:10" ht="12.95" customHeight="1">
      <c r="A53" s="2"/>
      <c r="B53" s="11" t="s">
        <v>30</v>
      </c>
      <c r="C53" s="12"/>
      <c r="D53" s="12"/>
      <c r="E53" s="12"/>
      <c r="F53" s="22">
        <v>14932.35</v>
      </c>
      <c r="G53" s="23">
        <v>0.0985</v>
      </c>
      <c r="H53" s="24"/>
      <c r="I53" s="25"/>
      <c r="J53" s="2"/>
    </row>
    <row r="54" spans="1:10" ht="12.95" customHeight="1">
      <c r="A54" s="2"/>
      <c r="B54" s="26" t="s">
        <v>60</v>
      </c>
      <c r="C54" s="1"/>
      <c r="D54" s="1"/>
      <c r="E54" s="1"/>
      <c r="F54" s="24" t="s">
        <v>61</v>
      </c>
      <c r="G54" s="24" t="s">
        <v>61</v>
      </c>
      <c r="H54" s="24"/>
      <c r="I54" s="25"/>
      <c r="J54" s="2"/>
    </row>
    <row r="55" spans="1:10" ht="12.95" customHeight="1">
      <c r="A55" s="2"/>
      <c r="B55" s="26" t="s">
        <v>30</v>
      </c>
      <c r="C55" s="1"/>
      <c r="D55" s="1"/>
      <c r="E55" s="1"/>
      <c r="F55" s="24" t="s">
        <v>61</v>
      </c>
      <c r="G55" s="24" t="s">
        <v>61</v>
      </c>
      <c r="H55" s="24"/>
      <c r="I55" s="25"/>
      <c r="J55" s="2"/>
    </row>
    <row r="56" spans="1:10" ht="12.95" customHeight="1">
      <c r="A56" s="2"/>
      <c r="B56" s="26" t="s">
        <v>32</v>
      </c>
      <c r="C56" s="27"/>
      <c r="D56" s="1"/>
      <c r="E56" s="27"/>
      <c r="F56" s="22">
        <v>14932.35</v>
      </c>
      <c r="G56" s="23">
        <v>0.0985</v>
      </c>
      <c r="H56" s="24"/>
      <c r="I56" s="25"/>
      <c r="J56" s="2"/>
    </row>
    <row r="57" spans="1:10" ht="12.95" customHeight="1">
      <c r="A57" s="2"/>
      <c r="B57" s="26" t="s">
        <v>42</v>
      </c>
      <c r="C57" s="12"/>
      <c r="D57" s="1"/>
      <c r="E57" s="12"/>
      <c r="F57" s="32">
        <v>988.9</v>
      </c>
      <c r="G57" s="23">
        <v>0.0066</v>
      </c>
      <c r="H57" s="24"/>
      <c r="I57" s="25"/>
      <c r="J57" s="2"/>
    </row>
    <row r="58" spans="1:10" ht="12.95" customHeight="1">
      <c r="A58" s="2"/>
      <c r="B58" s="33" t="s">
        <v>43</v>
      </c>
      <c r="C58" s="34"/>
      <c r="D58" s="34"/>
      <c r="E58" s="34"/>
      <c r="F58" s="35">
        <v>151574.68</v>
      </c>
      <c r="G58" s="36">
        <v>1</v>
      </c>
      <c r="H58" s="37"/>
      <c r="I58" s="38"/>
      <c r="J58" s="2"/>
    </row>
    <row r="59" spans="1:10" ht="12.95" customHeight="1">
      <c r="A59" s="2"/>
      <c r="B59" s="5"/>
      <c r="C59" s="2"/>
      <c r="D59" s="2"/>
      <c r="E59" s="2"/>
      <c r="F59" s="2"/>
      <c r="G59" s="2"/>
      <c r="H59" s="2"/>
      <c r="I59" s="2"/>
      <c r="J59" s="2"/>
    </row>
    <row r="60" spans="1:10" ht="12.95" customHeight="1">
      <c r="A60" s="2"/>
      <c r="B60" s="3" t="s">
        <v>44</v>
      </c>
      <c r="C60" s="2"/>
      <c r="D60" s="2"/>
      <c r="E60" s="2"/>
      <c r="F60" s="2"/>
      <c r="G60" s="2"/>
      <c r="H60" s="2"/>
      <c r="I60" s="2"/>
      <c r="J60" s="2"/>
    </row>
    <row r="61" spans="1:10" ht="12.95" customHeight="1">
      <c r="A61" s="2"/>
      <c r="B61" s="526" t="s">
        <v>45</v>
      </c>
      <c r="C61" s="526"/>
      <c r="D61" s="526"/>
      <c r="E61" s="2"/>
      <c r="F61" s="2"/>
      <c r="G61" s="2"/>
      <c r="H61" s="2"/>
      <c r="I61" s="2"/>
      <c r="J61" s="2"/>
    </row>
    <row r="62" spans="1:10" ht="12.95" customHeight="1">
      <c r="A62" s="2"/>
      <c r="B62" s="3"/>
      <c r="C62" s="2"/>
      <c r="D62" s="2"/>
      <c r="E62" s="2"/>
      <c r="F62" s="2"/>
      <c r="G62" s="2"/>
      <c r="H62" s="2"/>
      <c r="I62" s="2"/>
      <c r="J62" s="2"/>
    </row>
    <row r="63" spans="2:8" ht="15">
      <c r="B63" s="124" t="s">
        <v>409</v>
      </c>
      <c r="C63" s="125"/>
      <c r="D63" s="126"/>
      <c r="E63" s="127"/>
      <c r="F63" s="128"/>
      <c r="G63" s="128"/>
      <c r="H63" s="129"/>
    </row>
    <row r="64" spans="2:8" ht="15">
      <c r="B64" s="130" t="s">
        <v>410</v>
      </c>
      <c r="C64" s="91"/>
      <c r="D64" s="59"/>
      <c r="E64" s="59"/>
      <c r="F64" s="91"/>
      <c r="G64" s="60"/>
      <c r="H64" s="131"/>
    </row>
    <row r="65" spans="2:8" ht="48">
      <c r="B65" s="527" t="s">
        <v>411</v>
      </c>
      <c r="C65" s="528" t="s">
        <v>412</v>
      </c>
      <c r="D65" s="62" t="s">
        <v>413</v>
      </c>
      <c r="E65" s="62" t="s">
        <v>413</v>
      </c>
      <c r="F65" s="62" t="s">
        <v>414</v>
      </c>
      <c r="G65" s="60"/>
      <c r="H65" s="131"/>
    </row>
    <row r="66" spans="2:8" ht="24">
      <c r="B66" s="527"/>
      <c r="C66" s="528"/>
      <c r="D66" s="62" t="s">
        <v>415</v>
      </c>
      <c r="E66" s="62" t="s">
        <v>416</v>
      </c>
      <c r="F66" s="62" t="s">
        <v>415</v>
      </c>
      <c r="G66" s="60"/>
      <c r="H66" s="131"/>
    </row>
    <row r="67" spans="2:8" ht="15">
      <c r="B67" s="64" t="s">
        <v>61</v>
      </c>
      <c r="C67" s="64" t="s">
        <v>61</v>
      </c>
      <c r="D67" s="64" t="s">
        <v>61</v>
      </c>
      <c r="E67" s="64" t="s">
        <v>61</v>
      </c>
      <c r="F67" s="64" t="s">
        <v>61</v>
      </c>
      <c r="G67" s="60"/>
      <c r="H67" s="131"/>
    </row>
    <row r="68" spans="2:8" ht="15">
      <c r="B68" s="132" t="s">
        <v>417</v>
      </c>
      <c r="C68" s="93"/>
      <c r="D68" s="93"/>
      <c r="E68" s="93"/>
      <c r="F68" s="93"/>
      <c r="G68" s="60"/>
      <c r="H68" s="131"/>
    </row>
    <row r="69" spans="2:8" ht="15">
      <c r="B69" s="133"/>
      <c r="C69" s="94"/>
      <c r="D69" s="94"/>
      <c r="E69" s="94"/>
      <c r="F69" s="94"/>
      <c r="G69" s="60"/>
      <c r="H69" s="131"/>
    </row>
    <row r="70" spans="2:8" ht="15">
      <c r="B70" s="133" t="s">
        <v>418</v>
      </c>
      <c r="C70" s="94"/>
      <c r="D70" s="94"/>
      <c r="E70" s="94"/>
      <c r="F70" s="94"/>
      <c r="G70" s="60"/>
      <c r="H70" s="131"/>
    </row>
    <row r="71" spans="2:8" ht="15">
      <c r="B71" s="67" t="s">
        <v>419</v>
      </c>
      <c r="C71" s="220" t="s">
        <v>668</v>
      </c>
      <c r="D71" s="95" t="s">
        <v>489</v>
      </c>
      <c r="E71" s="94"/>
      <c r="F71" s="94"/>
      <c r="G71" s="60"/>
      <c r="H71" s="131"/>
    </row>
    <row r="72" spans="2:8" ht="15">
      <c r="B72" s="67" t="s">
        <v>420</v>
      </c>
      <c r="C72" s="221"/>
      <c r="D72" s="67"/>
      <c r="E72" s="94"/>
      <c r="F72" s="94"/>
      <c r="G72" s="60"/>
      <c r="H72" s="131"/>
    </row>
    <row r="73" spans="2:8" ht="15">
      <c r="B73" s="67" t="s">
        <v>421</v>
      </c>
      <c r="C73" s="222">
        <v>1229.5307</v>
      </c>
      <c r="D73" s="69">
        <v>1235.8144</v>
      </c>
      <c r="E73" s="94"/>
      <c r="F73" s="94"/>
      <c r="G73" s="60"/>
      <c r="H73" s="131"/>
    </row>
    <row r="74" spans="2:8" ht="15">
      <c r="B74" s="67" t="s">
        <v>422</v>
      </c>
      <c r="C74" s="222">
        <v>1000.5404</v>
      </c>
      <c r="D74" s="69">
        <v>1000.5404</v>
      </c>
      <c r="E74" s="94"/>
      <c r="F74" s="94"/>
      <c r="G74" s="70"/>
      <c r="H74" s="131"/>
    </row>
    <row r="75" spans="2:8" ht="15">
      <c r="B75" s="67" t="s">
        <v>423</v>
      </c>
      <c r="C75" s="222">
        <v>1001.3613</v>
      </c>
      <c r="D75" s="69">
        <v>1001.7786</v>
      </c>
      <c r="E75" s="94"/>
      <c r="F75" s="94"/>
      <c r="G75" s="70"/>
      <c r="H75" s="131"/>
    </row>
    <row r="76" spans="2:8" ht="15">
      <c r="B76" s="67" t="s">
        <v>424</v>
      </c>
      <c r="C76" s="222">
        <v>1003.3623</v>
      </c>
      <c r="D76" s="69">
        <v>1003.78</v>
      </c>
      <c r="E76" s="94"/>
      <c r="F76" s="94"/>
      <c r="G76" s="70"/>
      <c r="H76" s="131"/>
    </row>
    <row r="77" spans="2:8" ht="15">
      <c r="B77" s="67" t="s">
        <v>425</v>
      </c>
      <c r="C77" s="222"/>
      <c r="D77" s="69"/>
      <c r="E77" s="94"/>
      <c r="F77" s="94"/>
      <c r="G77" s="60"/>
      <c r="H77" s="131"/>
    </row>
    <row r="78" spans="2:8" ht="15">
      <c r="B78" s="67" t="s">
        <v>426</v>
      </c>
      <c r="C78" s="222">
        <v>1223.8184</v>
      </c>
      <c r="D78" s="69">
        <v>1229.9722</v>
      </c>
      <c r="E78" s="94"/>
      <c r="F78" s="94"/>
      <c r="G78" s="60"/>
      <c r="H78" s="131"/>
    </row>
    <row r="79" spans="2:8" ht="15">
      <c r="B79" s="67" t="s">
        <v>427</v>
      </c>
      <c r="C79" s="222">
        <v>1000.5404</v>
      </c>
      <c r="D79" s="69">
        <v>1000.5404</v>
      </c>
      <c r="E79" s="94"/>
      <c r="F79" s="94"/>
      <c r="G79" s="71"/>
      <c r="H79" s="131"/>
    </row>
    <row r="80" spans="2:8" ht="15">
      <c r="B80" s="67" t="s">
        <v>428</v>
      </c>
      <c r="C80" s="222">
        <v>1001.3559</v>
      </c>
      <c r="D80" s="69">
        <v>1001.7678</v>
      </c>
      <c r="E80" s="94"/>
      <c r="F80" s="94"/>
      <c r="G80" s="70"/>
      <c r="H80" s="131"/>
    </row>
    <row r="81" spans="2:8" ht="15">
      <c r="B81" s="67" t="s">
        <v>429</v>
      </c>
      <c r="C81" s="222">
        <v>1003.3588</v>
      </c>
      <c r="D81" s="69">
        <v>1003.7692</v>
      </c>
      <c r="E81" s="94"/>
      <c r="F81" s="94"/>
      <c r="G81" s="70"/>
      <c r="H81" s="131"/>
    </row>
    <row r="82" spans="2:8" ht="28.5" customHeight="1">
      <c r="B82" s="529" t="s">
        <v>446</v>
      </c>
      <c r="C82" s="530"/>
      <c r="D82" s="530"/>
      <c r="E82" s="530"/>
      <c r="F82" s="530"/>
      <c r="G82" s="530"/>
      <c r="H82" s="531"/>
    </row>
    <row r="83" spans="2:8" ht="15">
      <c r="B83" s="343"/>
      <c r="C83" s="344"/>
      <c r="D83" s="344"/>
      <c r="E83" s="344"/>
      <c r="F83" s="94"/>
      <c r="G83" s="60"/>
      <c r="H83" s="131"/>
    </row>
    <row r="84" spans="2:8" ht="15">
      <c r="B84" s="133" t="s">
        <v>481</v>
      </c>
      <c r="C84" s="96"/>
      <c r="D84" s="96"/>
      <c r="E84" s="96"/>
      <c r="F84" s="94"/>
      <c r="G84" s="60"/>
      <c r="H84" s="131"/>
    </row>
    <row r="85" spans="2:8" ht="15">
      <c r="B85" s="133"/>
      <c r="C85" s="96"/>
      <c r="D85" s="96"/>
      <c r="E85" s="96"/>
      <c r="F85" s="94"/>
      <c r="G85" s="60"/>
      <c r="H85" s="131"/>
    </row>
    <row r="86" spans="2:8" ht="36">
      <c r="B86" s="165" t="s">
        <v>430</v>
      </c>
      <c r="C86" s="156" t="s">
        <v>431</v>
      </c>
      <c r="D86" s="156" t="s">
        <v>432</v>
      </c>
      <c r="E86" s="156" t="s">
        <v>433</v>
      </c>
      <c r="F86" s="161"/>
      <c r="G86" s="161"/>
      <c r="H86" s="163"/>
    </row>
    <row r="87" spans="2:8" ht="36">
      <c r="B87" s="164" t="s">
        <v>488</v>
      </c>
      <c r="C87" s="73" t="s">
        <v>434</v>
      </c>
      <c r="D87" s="329">
        <v>5.09669935</v>
      </c>
      <c r="E87" s="329">
        <v>5.09669935</v>
      </c>
      <c r="F87" s="94"/>
      <c r="G87" s="166"/>
      <c r="H87" s="131"/>
    </row>
    <row r="88" spans="2:8" ht="15">
      <c r="B88" s="159"/>
      <c r="C88" s="96"/>
      <c r="D88" s="330"/>
      <c r="E88" s="330"/>
      <c r="F88" s="94"/>
      <c r="G88" s="60"/>
      <c r="H88" s="131"/>
    </row>
    <row r="89" spans="2:8" ht="36">
      <c r="B89" s="160" t="s">
        <v>430</v>
      </c>
      <c r="C89" s="156" t="s">
        <v>435</v>
      </c>
      <c r="D89" s="156" t="s">
        <v>432</v>
      </c>
      <c r="E89" s="156" t="s">
        <v>436</v>
      </c>
      <c r="F89" s="161"/>
      <c r="G89" s="162"/>
      <c r="H89" s="163"/>
    </row>
    <row r="90" spans="2:8" ht="36">
      <c r="B90" s="164" t="s">
        <v>488</v>
      </c>
      <c r="C90" s="73" t="s">
        <v>437</v>
      </c>
      <c r="D90" s="331">
        <v>5.015100730000001</v>
      </c>
      <c r="E90" s="331">
        <v>5.015100730000001</v>
      </c>
      <c r="F90" s="94"/>
      <c r="G90" s="60"/>
      <c r="H90" s="131"/>
    </row>
    <row r="91" spans="2:8" ht="15">
      <c r="B91" s="167"/>
      <c r="C91" s="135"/>
      <c r="D91" s="161"/>
      <c r="E91" s="161"/>
      <c r="F91" s="94"/>
      <c r="G91" s="60"/>
      <c r="H91" s="131"/>
    </row>
    <row r="92" spans="2:8" ht="36">
      <c r="B92" s="160" t="s">
        <v>430</v>
      </c>
      <c r="C92" s="73" t="s">
        <v>438</v>
      </c>
      <c r="D92" s="156" t="s">
        <v>432</v>
      </c>
      <c r="E92" s="156" t="s">
        <v>436</v>
      </c>
      <c r="F92" s="94"/>
      <c r="G92" s="60"/>
      <c r="H92" s="131"/>
    </row>
    <row r="93" spans="2:8" ht="24">
      <c r="B93" s="164" t="s">
        <v>488</v>
      </c>
      <c r="C93" s="73" t="s">
        <v>439</v>
      </c>
      <c r="D93" s="329">
        <v>4.70640026</v>
      </c>
      <c r="E93" s="329">
        <v>4.70640026</v>
      </c>
      <c r="F93" s="94"/>
      <c r="G93" s="60"/>
      <c r="H93" s="131"/>
    </row>
    <row r="94" spans="2:8" ht="15">
      <c r="B94" s="134"/>
      <c r="C94" s="135"/>
      <c r="D94" s="161"/>
      <c r="E94" s="161"/>
      <c r="F94" s="94"/>
      <c r="G94" s="60"/>
      <c r="H94" s="131"/>
    </row>
    <row r="95" spans="2:8" ht="36">
      <c r="B95" s="160" t="s">
        <v>430</v>
      </c>
      <c r="C95" s="73" t="s">
        <v>440</v>
      </c>
      <c r="D95" s="156" t="s">
        <v>432</v>
      </c>
      <c r="E95" s="156" t="s">
        <v>436</v>
      </c>
      <c r="F95" s="94"/>
      <c r="G95" s="60"/>
      <c r="H95" s="131"/>
    </row>
    <row r="96" spans="2:8" ht="24">
      <c r="B96" s="164" t="s">
        <v>488</v>
      </c>
      <c r="C96" s="73" t="s">
        <v>441</v>
      </c>
      <c r="D96" s="331">
        <v>4.63090068</v>
      </c>
      <c r="E96" s="331">
        <v>4.63090068</v>
      </c>
      <c r="F96" s="94"/>
      <c r="G96" s="60"/>
      <c r="H96" s="131"/>
    </row>
    <row r="97" spans="2:8" ht="15">
      <c r="B97" s="167"/>
      <c r="C97" s="96"/>
      <c r="D97" s="161"/>
      <c r="E97" s="161"/>
      <c r="F97" s="94"/>
      <c r="G97" s="60"/>
      <c r="H97" s="131"/>
    </row>
    <row r="98" spans="2:8" ht="36">
      <c r="B98" s="160" t="s">
        <v>430</v>
      </c>
      <c r="C98" s="156" t="s">
        <v>442</v>
      </c>
      <c r="D98" s="156" t="s">
        <v>432</v>
      </c>
      <c r="E98" s="156" t="s">
        <v>436</v>
      </c>
      <c r="F98" s="161"/>
      <c r="G98" s="162"/>
      <c r="H98" s="163"/>
    </row>
    <row r="99" spans="2:8" ht="36">
      <c r="B99" s="168">
        <v>44900</v>
      </c>
      <c r="C99" s="73" t="s">
        <v>443</v>
      </c>
      <c r="D99" s="156">
        <v>1.17789965</v>
      </c>
      <c r="E99" s="156">
        <v>1.17789965</v>
      </c>
      <c r="F99" s="161"/>
      <c r="G99" s="162"/>
      <c r="H99" s="163"/>
    </row>
    <row r="100" spans="2:8" ht="36">
      <c r="B100" s="168">
        <v>44907</v>
      </c>
      <c r="C100" s="73" t="s">
        <v>443</v>
      </c>
      <c r="D100" s="156">
        <v>1.17259985</v>
      </c>
      <c r="E100" s="156">
        <v>1.17259985</v>
      </c>
      <c r="F100" s="161"/>
      <c r="G100" s="162"/>
      <c r="H100" s="163"/>
    </row>
    <row r="101" spans="2:8" ht="36">
      <c r="B101" s="168">
        <v>44914</v>
      </c>
      <c r="C101" s="73" t="s">
        <v>443</v>
      </c>
      <c r="D101" s="329">
        <v>1.11620001</v>
      </c>
      <c r="E101" s="329">
        <v>1.11620001</v>
      </c>
      <c r="F101" s="94"/>
      <c r="G101" s="60"/>
      <c r="H101" s="131"/>
    </row>
    <row r="102" spans="2:8" ht="36">
      <c r="B102" s="168">
        <v>44921</v>
      </c>
      <c r="C102" s="73" t="s">
        <v>443</v>
      </c>
      <c r="D102" s="329">
        <v>1.22189983</v>
      </c>
      <c r="E102" s="329">
        <v>1.22189983</v>
      </c>
      <c r="F102" s="94"/>
      <c r="G102" s="60"/>
      <c r="H102" s="131"/>
    </row>
    <row r="103" spans="2:8" ht="15">
      <c r="B103" s="159"/>
      <c r="C103" s="96"/>
      <c r="D103" s="330"/>
      <c r="E103" s="330"/>
      <c r="F103" s="94"/>
      <c r="G103" s="60"/>
      <c r="H103" s="131"/>
    </row>
    <row r="104" spans="2:8" ht="36">
      <c r="B104" s="160" t="s">
        <v>430</v>
      </c>
      <c r="C104" s="156" t="s">
        <v>444</v>
      </c>
      <c r="D104" s="156" t="s">
        <v>432</v>
      </c>
      <c r="E104" s="156" t="s">
        <v>436</v>
      </c>
      <c r="F104" s="161"/>
      <c r="G104" s="162"/>
      <c r="H104" s="163"/>
    </row>
    <row r="105" spans="2:8" ht="36">
      <c r="B105" s="168">
        <v>44900</v>
      </c>
      <c r="C105" s="73" t="s">
        <v>445</v>
      </c>
      <c r="D105" s="156">
        <v>1.15889971</v>
      </c>
      <c r="E105" s="156">
        <v>1.15889971</v>
      </c>
      <c r="F105" s="161"/>
      <c r="G105" s="162"/>
      <c r="H105" s="163"/>
    </row>
    <row r="106" spans="2:8" ht="36">
      <c r="B106" s="168">
        <v>44907</v>
      </c>
      <c r="C106" s="73" t="s">
        <v>445</v>
      </c>
      <c r="D106" s="156">
        <v>1.15320018</v>
      </c>
      <c r="E106" s="156">
        <v>1.15320018</v>
      </c>
      <c r="F106" s="161"/>
      <c r="G106" s="162"/>
      <c r="H106" s="163"/>
    </row>
    <row r="107" spans="2:8" ht="36">
      <c r="B107" s="168">
        <v>44914</v>
      </c>
      <c r="C107" s="73" t="s">
        <v>445</v>
      </c>
      <c r="D107" s="329">
        <v>1.0970001</v>
      </c>
      <c r="E107" s="329">
        <v>1.0970001</v>
      </c>
      <c r="F107" s="94"/>
      <c r="G107" s="60"/>
      <c r="H107" s="131"/>
    </row>
    <row r="108" spans="2:8" ht="36">
      <c r="B108" s="168">
        <v>44921</v>
      </c>
      <c r="C108" s="73" t="s">
        <v>445</v>
      </c>
      <c r="D108" s="329">
        <v>1.20260004</v>
      </c>
      <c r="E108" s="329">
        <v>1.20260004</v>
      </c>
      <c r="F108" s="94"/>
      <c r="G108" s="60"/>
      <c r="H108" s="131"/>
    </row>
    <row r="109" spans="2:8" ht="28.5" customHeight="1">
      <c r="B109" s="529" t="s">
        <v>446</v>
      </c>
      <c r="C109" s="530"/>
      <c r="D109" s="530"/>
      <c r="E109" s="530"/>
      <c r="F109" s="530"/>
      <c r="G109" s="530"/>
      <c r="H109" s="531"/>
    </row>
    <row r="110" spans="2:8" ht="15">
      <c r="B110" s="134"/>
      <c r="C110" s="135"/>
      <c r="D110" s="94"/>
      <c r="E110" s="94"/>
      <c r="F110" s="136"/>
      <c r="G110" s="60"/>
      <c r="H110" s="131"/>
    </row>
    <row r="111" spans="2:8" ht="15">
      <c r="B111" s="133" t="s">
        <v>447</v>
      </c>
      <c r="C111" s="96"/>
      <c r="D111" s="96"/>
      <c r="E111" s="96"/>
      <c r="F111" s="94"/>
      <c r="G111" s="60"/>
      <c r="H111" s="131"/>
    </row>
    <row r="112" spans="2:8" ht="15">
      <c r="B112" s="133" t="s">
        <v>448</v>
      </c>
      <c r="C112" s="96"/>
      <c r="D112" s="96"/>
      <c r="E112" s="96"/>
      <c r="F112" s="94"/>
      <c r="G112" s="60"/>
      <c r="H112" s="131"/>
    </row>
    <row r="113" spans="2:8" ht="15">
      <c r="B113" s="133"/>
      <c r="C113" s="96"/>
      <c r="D113" s="96"/>
      <c r="E113" s="96"/>
      <c r="F113" s="94"/>
      <c r="G113" s="60"/>
      <c r="H113" s="131"/>
    </row>
    <row r="114" spans="2:8" ht="15">
      <c r="B114" s="133" t="s">
        <v>475</v>
      </c>
      <c r="C114" s="96"/>
      <c r="D114" s="96"/>
      <c r="E114" s="96"/>
      <c r="F114" s="94"/>
      <c r="G114" s="60"/>
      <c r="H114" s="131"/>
    </row>
    <row r="115" spans="2:8" ht="15">
      <c r="B115" s="133"/>
      <c r="C115" s="96"/>
      <c r="D115" s="96"/>
      <c r="E115" s="96"/>
      <c r="F115" s="94"/>
      <c r="G115" s="60"/>
      <c r="H115" s="131"/>
    </row>
    <row r="116" spans="2:8" ht="15">
      <c r="B116" s="133" t="s">
        <v>476</v>
      </c>
      <c r="C116" s="96"/>
      <c r="D116" s="96"/>
      <c r="E116" s="96"/>
      <c r="F116" s="94"/>
      <c r="G116" s="60"/>
      <c r="H116" s="131"/>
    </row>
    <row r="117" spans="2:8" ht="15">
      <c r="B117" s="137" t="s">
        <v>449</v>
      </c>
      <c r="C117" s="96"/>
      <c r="D117" s="96"/>
      <c r="E117" s="96"/>
      <c r="F117" s="94"/>
      <c r="G117" s="60"/>
      <c r="H117" s="131"/>
    </row>
    <row r="118" spans="2:8" ht="15">
      <c r="B118" s="137"/>
      <c r="C118" s="96"/>
      <c r="D118" s="96"/>
      <c r="E118" s="96"/>
      <c r="F118" s="94"/>
      <c r="G118" s="60"/>
      <c r="H118" s="131"/>
    </row>
    <row r="119" spans="2:8" ht="15">
      <c r="B119" s="133" t="s">
        <v>477</v>
      </c>
      <c r="C119" s="96"/>
      <c r="D119" s="96"/>
      <c r="E119" s="96"/>
      <c r="F119" s="94"/>
      <c r="G119" s="60"/>
      <c r="H119" s="131"/>
    </row>
    <row r="120" spans="2:8" ht="15">
      <c r="B120" s="133"/>
      <c r="C120" s="96"/>
      <c r="D120" s="96"/>
      <c r="E120" s="96"/>
      <c r="F120" s="94"/>
      <c r="G120" s="60"/>
      <c r="H120" s="131"/>
    </row>
    <row r="121" spans="2:8" ht="15">
      <c r="B121" s="133" t="s">
        <v>478</v>
      </c>
      <c r="C121" s="96"/>
      <c r="D121" s="96"/>
      <c r="E121" s="96"/>
      <c r="F121" s="94"/>
      <c r="G121" s="60"/>
      <c r="H121" s="131"/>
    </row>
    <row r="122" spans="2:8" ht="15">
      <c r="B122" s="138"/>
      <c r="C122" s="96"/>
      <c r="D122" s="96"/>
      <c r="E122" s="96"/>
      <c r="F122" s="94"/>
      <c r="G122" s="60"/>
      <c r="H122" s="131"/>
    </row>
    <row r="123" spans="2:8" ht="15">
      <c r="B123" s="133" t="s">
        <v>480</v>
      </c>
      <c r="C123" s="96"/>
      <c r="D123" s="97"/>
      <c r="E123" s="96"/>
      <c r="F123" s="94"/>
      <c r="G123" s="60"/>
      <c r="H123" s="131"/>
    </row>
    <row r="124" spans="2:8" ht="15">
      <c r="B124" s="133"/>
      <c r="C124" s="96"/>
      <c r="D124" s="96"/>
      <c r="E124" s="96"/>
      <c r="F124" s="94"/>
      <c r="G124" s="60"/>
      <c r="H124" s="131"/>
    </row>
    <row r="125" spans="2:8" ht="15">
      <c r="B125" s="133" t="s">
        <v>479</v>
      </c>
      <c r="C125" s="96"/>
      <c r="D125" s="96"/>
      <c r="E125" s="96"/>
      <c r="F125" s="94"/>
      <c r="G125" s="60"/>
      <c r="H125" s="131"/>
    </row>
    <row r="126" spans="2:8" ht="15">
      <c r="B126" s="133"/>
      <c r="C126" s="96"/>
      <c r="D126" s="96"/>
      <c r="E126" s="96"/>
      <c r="F126" s="94"/>
      <c r="G126" s="60"/>
      <c r="H126" s="131"/>
    </row>
    <row r="127" spans="2:8" ht="15">
      <c r="B127" s="133" t="s">
        <v>450</v>
      </c>
      <c r="C127" s="96"/>
      <c r="D127" s="96"/>
      <c r="E127" s="96"/>
      <c r="F127" s="94"/>
      <c r="G127" s="60"/>
      <c r="H127" s="131"/>
    </row>
    <row r="128" spans="2:8" ht="15">
      <c r="B128" s="139" t="s">
        <v>451</v>
      </c>
      <c r="C128" s="77"/>
      <c r="D128" s="77"/>
      <c r="E128" s="77"/>
      <c r="F128" s="78">
        <f>G39*100</f>
        <v>67.12</v>
      </c>
      <c r="G128" s="60"/>
      <c r="H128" s="131"/>
    </row>
    <row r="129" spans="2:8" ht="15">
      <c r="B129" s="139" t="s">
        <v>452</v>
      </c>
      <c r="C129" s="77"/>
      <c r="D129" s="77"/>
      <c r="E129" s="77"/>
      <c r="F129" s="78">
        <f>G15*100</f>
        <v>13.88</v>
      </c>
      <c r="G129" s="60"/>
      <c r="H129" s="131"/>
    </row>
    <row r="130" spans="2:8" ht="15">
      <c r="B130" s="139" t="s">
        <v>453</v>
      </c>
      <c r="C130" s="77"/>
      <c r="D130" s="77"/>
      <c r="E130" s="77"/>
      <c r="F130" s="79">
        <f>(G24+G28)*100</f>
        <v>7.86</v>
      </c>
      <c r="G130" s="60"/>
      <c r="H130" s="131"/>
    </row>
    <row r="131" spans="2:8" ht="15">
      <c r="B131" s="140" t="s">
        <v>454</v>
      </c>
      <c r="C131" s="81"/>
      <c r="D131" s="81"/>
      <c r="E131" s="81"/>
      <c r="F131" s="79">
        <f>(G50+G53+G57)*100</f>
        <v>11.14</v>
      </c>
      <c r="G131" s="60"/>
      <c r="H131" s="131"/>
    </row>
    <row r="132" spans="2:8" ht="15">
      <c r="B132" s="133"/>
      <c r="C132" s="96"/>
      <c r="D132" s="96"/>
      <c r="E132" s="96"/>
      <c r="F132" s="94"/>
      <c r="G132" s="60"/>
      <c r="H132" s="131"/>
    </row>
    <row r="133" spans="2:8" ht="15">
      <c r="B133" s="133" t="s">
        <v>455</v>
      </c>
      <c r="C133" s="96"/>
      <c r="D133" s="96"/>
      <c r="E133" s="96"/>
      <c r="F133" s="94"/>
      <c r="G133" s="60"/>
      <c r="H133" s="131"/>
    </row>
    <row r="134" spans="2:8" ht="15">
      <c r="B134" s="139" t="s">
        <v>456</v>
      </c>
      <c r="C134" s="82"/>
      <c r="D134" s="82"/>
      <c r="E134" s="82"/>
      <c r="F134" s="79">
        <f>F128+F129</f>
        <v>81</v>
      </c>
      <c r="G134" s="60"/>
      <c r="H134" s="131"/>
    </row>
    <row r="135" spans="2:8" ht="15">
      <c r="B135" s="139" t="s">
        <v>457</v>
      </c>
      <c r="C135" s="83"/>
      <c r="D135" s="83"/>
      <c r="E135" s="83"/>
      <c r="F135" s="79">
        <f>F130</f>
        <v>7.86</v>
      </c>
      <c r="G135" s="60"/>
      <c r="H135" s="131"/>
    </row>
    <row r="136" spans="2:8" ht="15">
      <c r="B136" s="139" t="s">
        <v>454</v>
      </c>
      <c r="C136" s="83"/>
      <c r="D136" s="83"/>
      <c r="E136" s="83"/>
      <c r="F136" s="79">
        <f>+F131</f>
        <v>11.14</v>
      </c>
      <c r="G136" s="60"/>
      <c r="H136" s="131"/>
    </row>
    <row r="137" spans="2:8" ht="15">
      <c r="B137" s="133"/>
      <c r="C137" s="84"/>
      <c r="D137" s="84"/>
      <c r="E137" s="84"/>
      <c r="F137" s="99"/>
      <c r="G137" s="60"/>
      <c r="H137" s="131"/>
    </row>
    <row r="138" spans="2:8" ht="15">
      <c r="B138" s="133" t="s">
        <v>458</v>
      </c>
      <c r="C138" s="84"/>
      <c r="D138" s="84"/>
      <c r="E138" s="84"/>
      <c r="F138" s="85"/>
      <c r="G138" s="60"/>
      <c r="H138" s="131"/>
    </row>
    <row r="139" spans="2:8" ht="15">
      <c r="B139" s="141"/>
      <c r="C139" s="142"/>
      <c r="D139" s="142"/>
      <c r="E139" s="143"/>
      <c r="F139" s="144"/>
      <c r="G139" s="143"/>
      <c r="H139" s="145"/>
    </row>
    <row r="141" spans="2:10" ht="15">
      <c r="B141" s="509" t="s">
        <v>747</v>
      </c>
      <c r="C141" s="510"/>
      <c r="D141" s="510"/>
      <c r="E141" s="510"/>
      <c r="F141" s="510"/>
      <c r="G141" s="510"/>
      <c r="H141" s="510"/>
      <c r="I141" s="510"/>
      <c r="J141" s="511"/>
    </row>
    <row r="142" spans="2:10" ht="15">
      <c r="B142" s="512" t="s">
        <v>748</v>
      </c>
      <c r="C142" s="513" t="s">
        <v>749</v>
      </c>
      <c r="D142" s="513"/>
      <c r="E142" s="353" t="s">
        <v>750</v>
      </c>
      <c r="F142" s="353" t="s">
        <v>751</v>
      </c>
      <c r="G142" s="513" t="s">
        <v>752</v>
      </c>
      <c r="H142" s="513"/>
      <c r="I142" s="513"/>
      <c r="J142" s="513"/>
    </row>
    <row r="143" spans="2:10" ht="39">
      <c r="B143" s="512"/>
      <c r="C143" s="392" t="s">
        <v>425</v>
      </c>
      <c r="D143" s="392" t="s">
        <v>420</v>
      </c>
      <c r="E143" s="353" t="s">
        <v>788</v>
      </c>
      <c r="F143" s="353" t="s">
        <v>789</v>
      </c>
      <c r="G143" s="392" t="s">
        <v>425</v>
      </c>
      <c r="H143" s="392" t="s">
        <v>420</v>
      </c>
      <c r="I143" s="353" t="s">
        <v>788</v>
      </c>
      <c r="J143" s="353" t="s">
        <v>789</v>
      </c>
    </row>
    <row r="144" spans="2:10" ht="15">
      <c r="B144" s="352" t="s">
        <v>790</v>
      </c>
      <c r="C144" s="348">
        <v>0.04560923747926604</v>
      </c>
      <c r="D144" s="348">
        <v>0.0466773631170907</v>
      </c>
      <c r="E144" s="348">
        <v>0.05144796892946535</v>
      </c>
      <c r="F144" s="348">
        <v>0.05513384872065985</v>
      </c>
      <c r="G144" s="350">
        <v>12299.722</v>
      </c>
      <c r="H144" s="350">
        <v>12358.144</v>
      </c>
      <c r="I144" s="350">
        <v>12621.739310963902</v>
      </c>
      <c r="J144" s="350">
        <v>12828.403149827845</v>
      </c>
    </row>
    <row r="145" spans="2:10" ht="15">
      <c r="B145" s="352" t="s">
        <v>791</v>
      </c>
      <c r="C145" s="348">
        <v>0.06792649132346833</v>
      </c>
      <c r="D145" s="348">
        <v>0.06890791109327665</v>
      </c>
      <c r="E145" s="348">
        <v>0.06941675519603627</v>
      </c>
      <c r="F145" s="348">
        <v>0.06201370674580043</v>
      </c>
      <c r="G145" s="350">
        <v>10013.026998336007</v>
      </c>
      <c r="H145" s="350">
        <v>10013.215215826109</v>
      </c>
      <c r="I145" s="350">
        <v>10013.312802366363</v>
      </c>
      <c r="J145" s="350">
        <v>10011.89303964988</v>
      </c>
    </row>
    <row r="146" spans="2:10" ht="15">
      <c r="B146" s="352" t="s">
        <v>792</v>
      </c>
      <c r="C146" s="348">
        <v>0.06355831449452976</v>
      </c>
      <c r="D146" s="348">
        <v>0.0645515736670655</v>
      </c>
      <c r="E146" s="348">
        <v>0.06784870007632252</v>
      </c>
      <c r="F146" s="348">
        <v>0.05882941555711518</v>
      </c>
      <c r="G146" s="350">
        <v>10026.119855271725</v>
      </c>
      <c r="H146" s="350">
        <v>10026.528043972767</v>
      </c>
      <c r="I146" s="350">
        <v>10027.883027428627</v>
      </c>
      <c r="J146" s="350">
        <v>10024.176472146759</v>
      </c>
    </row>
    <row r="147" spans="2:10" ht="15">
      <c r="B147" s="352" t="s">
        <v>793</v>
      </c>
      <c r="C147" s="348">
        <v>0.06117838507194458</v>
      </c>
      <c r="D147" s="348">
        <v>0.06217956439260326</v>
      </c>
      <c r="E147" s="348">
        <v>0.06607591160087885</v>
      </c>
      <c r="F147" s="348">
        <v>0.07341593985380793</v>
      </c>
      <c r="G147" s="350">
        <v>10050.283604168722</v>
      </c>
      <c r="H147" s="350">
        <v>10051.106491281591</v>
      </c>
      <c r="I147" s="350">
        <v>10054.308968439078</v>
      </c>
      <c r="J147" s="350">
        <v>10060.341868372992</v>
      </c>
    </row>
    <row r="148" spans="2:10" ht="15">
      <c r="B148" s="346" t="s">
        <v>756</v>
      </c>
      <c r="C148" s="348">
        <v>0.04526003076829799</v>
      </c>
      <c r="D148" s="348">
        <v>0.046291682621356633</v>
      </c>
      <c r="E148" s="348">
        <v>0.05019142693105305</v>
      </c>
      <c r="F148" s="348">
        <v>0.04119570620509738</v>
      </c>
      <c r="G148" s="350">
        <v>10451.332736489265</v>
      </c>
      <c r="H148" s="350">
        <v>10461.619729040603</v>
      </c>
      <c r="I148" s="350">
        <v>10500.505310230468</v>
      </c>
      <c r="J148" s="350">
        <v>10410.805541309624</v>
      </c>
    </row>
    <row r="149" spans="2:10" ht="15">
      <c r="B149" s="346" t="s">
        <v>757</v>
      </c>
      <c r="C149" s="348">
        <v>0.037504634894658606</v>
      </c>
      <c r="D149" s="348">
        <v>0.03853612946910623</v>
      </c>
      <c r="E149" s="348">
        <v>0.04242367302761396</v>
      </c>
      <c r="F149" s="348">
        <v>0.04493609750056127</v>
      </c>
      <c r="G149" s="350">
        <v>11167.864515305993</v>
      </c>
      <c r="H149" s="350">
        <v>11201.207156652286</v>
      </c>
      <c r="I149" s="350">
        <v>11327.466759528677</v>
      </c>
      <c r="J149" s="350">
        <v>11409.567884207552</v>
      </c>
    </row>
    <row r="150" spans="2:10" ht="15">
      <c r="B150" s="386"/>
      <c r="C150" s="345"/>
      <c r="D150" s="387"/>
      <c r="E150" s="345"/>
      <c r="F150" s="345"/>
      <c r="G150" s="345"/>
      <c r="H150" s="345"/>
      <c r="I150" s="345"/>
      <c r="J150" s="345"/>
    </row>
    <row r="151" spans="2:10" ht="15">
      <c r="B151" s="345"/>
      <c r="C151" s="345"/>
      <c r="D151" s="345"/>
      <c r="E151" s="345"/>
      <c r="F151" s="345"/>
      <c r="G151" s="345"/>
      <c r="H151" s="345"/>
      <c r="I151" s="345"/>
      <c r="J151" s="345"/>
    </row>
    <row r="152" spans="2:10" ht="15">
      <c r="B152" s="353" t="s">
        <v>777</v>
      </c>
      <c r="C152" s="345"/>
      <c r="D152" s="345"/>
      <c r="E152" s="345"/>
      <c r="F152" s="345"/>
      <c r="G152" s="345"/>
      <c r="H152" s="345"/>
      <c r="I152" s="345"/>
      <c r="J152" s="345"/>
    </row>
    <row r="153" spans="2:10" ht="15">
      <c r="B153" s="346" t="s">
        <v>794</v>
      </c>
      <c r="C153" s="388"/>
      <c r="D153" s="345"/>
      <c r="E153" s="345"/>
      <c r="F153" s="345"/>
      <c r="G153" s="345"/>
      <c r="H153" s="345"/>
      <c r="I153" s="345"/>
      <c r="J153" s="345"/>
    </row>
    <row r="154" spans="2:10" ht="15">
      <c r="B154" s="346" t="s">
        <v>795</v>
      </c>
      <c r="C154" s="388"/>
      <c r="D154" s="345"/>
      <c r="E154" s="345"/>
      <c r="F154" s="345"/>
      <c r="G154" s="345"/>
      <c r="H154" s="345"/>
      <c r="I154" s="345"/>
      <c r="J154" s="345"/>
    </row>
    <row r="155" spans="2:10" ht="15">
      <c r="B155" s="345"/>
      <c r="C155" s="345"/>
      <c r="D155" s="345"/>
      <c r="E155" s="345"/>
      <c r="F155" s="345"/>
      <c r="G155" s="345"/>
      <c r="H155" s="345"/>
      <c r="I155" s="345"/>
      <c r="J155" s="345"/>
    </row>
    <row r="156" spans="2:10" ht="15">
      <c r="B156" s="353" t="s">
        <v>775</v>
      </c>
      <c r="C156" s="363"/>
      <c r="D156" s="345"/>
      <c r="E156" s="345"/>
      <c r="F156" s="345"/>
      <c r="G156" s="345"/>
      <c r="H156" s="345"/>
      <c r="I156" s="345"/>
      <c r="J156" s="345"/>
    </row>
    <row r="157" spans="2:10" ht="15">
      <c r="B157" s="347" t="s">
        <v>796</v>
      </c>
      <c r="C157" s="390">
        <v>38.392500000000005</v>
      </c>
      <c r="D157" s="389"/>
      <c r="E157" s="389"/>
      <c r="F157" s="345"/>
      <c r="G157" s="345"/>
      <c r="H157" s="345"/>
      <c r="I157" s="345"/>
      <c r="J157" s="345"/>
    </row>
    <row r="158" spans="2:10" ht="15">
      <c r="B158" s="347" t="s">
        <v>797</v>
      </c>
      <c r="C158" s="354">
        <v>0.09704093779037354</v>
      </c>
      <c r="D158" s="389"/>
      <c r="E158" s="389"/>
      <c r="F158" s="345"/>
      <c r="G158" s="345"/>
      <c r="H158" s="345"/>
      <c r="I158" s="345"/>
      <c r="J158" s="345"/>
    </row>
    <row r="159" spans="2:10" ht="15">
      <c r="B159" s="347" t="s">
        <v>776</v>
      </c>
      <c r="C159" s="354">
        <v>0.10279886689058389</v>
      </c>
      <c r="D159" s="345"/>
      <c r="E159" s="345"/>
      <c r="F159" s="345"/>
      <c r="G159" s="345"/>
      <c r="H159" s="345"/>
      <c r="I159" s="345"/>
      <c r="J159" s="345"/>
    </row>
    <row r="160" spans="2:10" ht="15">
      <c r="B160" s="347" t="s">
        <v>798</v>
      </c>
      <c r="C160" s="391">
        <v>0.062479398</v>
      </c>
      <c r="D160" s="345"/>
      <c r="E160" s="345"/>
      <c r="F160" s="345"/>
      <c r="G160" s="345"/>
      <c r="H160" s="345"/>
      <c r="I160" s="345"/>
      <c r="J160" s="345"/>
    </row>
    <row r="161" ht="15.75" thickBot="1"/>
    <row r="162" spans="2:6" ht="15">
      <c r="B162" s="393"/>
      <c r="C162" s="394"/>
      <c r="D162" s="394"/>
      <c r="E162" s="524" t="s">
        <v>799</v>
      </c>
      <c r="F162" s="525"/>
    </row>
    <row r="163" spans="2:6" ht="15">
      <c r="B163" s="395" t="s">
        <v>782</v>
      </c>
      <c r="C163" s="396"/>
      <c r="D163" s="396"/>
      <c r="E163" s="397"/>
      <c r="F163" s="398"/>
    </row>
    <row r="164" spans="2:6" ht="15">
      <c r="B164" s="399" t="s">
        <v>783</v>
      </c>
      <c r="C164" s="396"/>
      <c r="D164" s="396"/>
      <c r="E164" s="397"/>
      <c r="F164" s="398"/>
    </row>
    <row r="165" spans="2:6" ht="15">
      <c r="B165" s="400" t="s">
        <v>800</v>
      </c>
      <c r="C165" s="396"/>
      <c r="D165" s="396"/>
      <c r="E165" s="401"/>
      <c r="F165" s="398"/>
    </row>
    <row r="166" spans="2:6" ht="15">
      <c r="B166" s="400" t="s">
        <v>801</v>
      </c>
      <c r="C166" s="396"/>
      <c r="D166" s="396"/>
      <c r="E166" s="397"/>
      <c r="F166" s="398"/>
    </row>
    <row r="167" spans="2:6" ht="15">
      <c r="B167" s="402"/>
      <c r="C167" s="396"/>
      <c r="D167" s="396"/>
      <c r="E167" s="397"/>
      <c r="F167" s="398"/>
    </row>
    <row r="168" spans="2:6" ht="15">
      <c r="B168" s="399" t="s">
        <v>785</v>
      </c>
      <c r="C168" s="396"/>
      <c r="D168" s="396"/>
      <c r="E168" s="397"/>
      <c r="F168" s="398"/>
    </row>
    <row r="169" spans="2:6" ht="15.75" thickBot="1">
      <c r="B169" s="403"/>
      <c r="C169" s="404"/>
      <c r="D169" s="404"/>
      <c r="E169" s="405"/>
      <c r="F169" s="406"/>
    </row>
    <row r="170" ht="15.75" thickBot="1"/>
    <row r="171" ht="15">
      <c r="B171" s="407" t="s">
        <v>786</v>
      </c>
    </row>
    <row r="172" ht="15">
      <c r="B172" s="408" t="s">
        <v>802</v>
      </c>
    </row>
    <row r="173" ht="15">
      <c r="B173" s="409"/>
    </row>
    <row r="174" ht="15">
      <c r="B174" s="410"/>
    </row>
    <row r="175" ht="15">
      <c r="B175" s="410"/>
    </row>
    <row r="176" ht="15">
      <c r="B176" s="410"/>
    </row>
    <row r="177" ht="15">
      <c r="B177" s="410"/>
    </row>
    <row r="178" ht="15">
      <c r="B178" s="410"/>
    </row>
    <row r="179" ht="15">
      <c r="B179" s="410"/>
    </row>
    <row r="180" ht="15">
      <c r="B180" s="410"/>
    </row>
    <row r="181" ht="15.75" thickBot="1">
      <c r="B181" s="411"/>
    </row>
  </sheetData>
  <mergeCells count="11">
    <mergeCell ref="B61:D61"/>
    <mergeCell ref="B65:B66"/>
    <mergeCell ref="C65:C66"/>
    <mergeCell ref="B1:E1"/>
    <mergeCell ref="B109:H109"/>
    <mergeCell ref="B82:H82"/>
    <mergeCell ref="B142:B143"/>
    <mergeCell ref="C142:D142"/>
    <mergeCell ref="G142:J142"/>
    <mergeCell ref="E162:F162"/>
    <mergeCell ref="B141:J141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934C-2EBF-44FF-B7EE-79005D461858}">
  <sheetPr>
    <outlinePr summaryBelow="0"/>
  </sheetPr>
  <dimension ref="A1:L139"/>
  <sheetViews>
    <sheetView zoomScale="90" zoomScaleNormal="90" workbookViewId="0" topLeftCell="A90">
      <selection activeCell="C92" sqref="C92"/>
    </sheetView>
  </sheetViews>
  <sheetFormatPr defaultColWidth="8.7109375" defaultRowHeight="15"/>
  <cols>
    <col min="1" max="1" width="3.421875" style="182" customWidth="1"/>
    <col min="2" max="2" width="50.00390625" style="182" customWidth="1"/>
    <col min="3" max="3" width="20.57421875" style="182" bestFit="1" customWidth="1"/>
    <col min="4" max="4" width="35.7109375" style="182" customWidth="1"/>
    <col min="5" max="5" width="12.7109375" style="182" customWidth="1"/>
    <col min="6" max="6" width="19.28125" style="182" customWidth="1"/>
    <col min="7" max="7" width="7.7109375" style="182" bestFit="1" customWidth="1"/>
    <col min="8" max="8" width="10.28125" style="182" customWidth="1"/>
    <col min="9" max="9" width="8.7109375" style="182" customWidth="1"/>
    <col min="10" max="10" width="10.8515625" style="182" customWidth="1"/>
    <col min="11" max="16384" width="8.7109375" style="182" customWidth="1"/>
  </cols>
  <sheetData>
    <row r="1" spans="1:10" ht="15.95" customHeight="1">
      <c r="A1" s="180"/>
      <c r="B1" s="519" t="s">
        <v>727</v>
      </c>
      <c r="C1" s="519"/>
      <c r="D1" s="519"/>
      <c r="E1" s="519"/>
      <c r="F1" s="519"/>
      <c r="G1" s="180"/>
      <c r="H1" s="180"/>
      <c r="I1" s="180"/>
      <c r="J1" s="180"/>
    </row>
    <row r="2" spans="1:10" ht="12.95" customHeight="1">
      <c r="A2" s="180"/>
      <c r="B2" s="183"/>
      <c r="C2" s="180"/>
      <c r="D2" s="180"/>
      <c r="E2" s="180"/>
      <c r="F2" s="180"/>
      <c r="G2" s="180"/>
      <c r="H2" s="180"/>
      <c r="I2" s="180"/>
      <c r="J2" s="180"/>
    </row>
    <row r="3" spans="1:10" ht="12.95" customHeight="1" thickBot="1">
      <c r="A3" s="184" t="s">
        <v>5</v>
      </c>
      <c r="B3" s="185" t="s">
        <v>493</v>
      </c>
      <c r="C3" s="180"/>
      <c r="D3" s="180"/>
      <c r="E3" s="180"/>
      <c r="F3" s="180"/>
      <c r="G3" s="180"/>
      <c r="H3" s="180"/>
      <c r="I3" s="180"/>
      <c r="J3" s="180"/>
    </row>
    <row r="4" spans="1:10" ht="27.95" customHeight="1">
      <c r="A4" s="180"/>
      <c r="B4" s="186" t="s">
        <v>6</v>
      </c>
      <c r="C4" s="187" t="s">
        <v>7</v>
      </c>
      <c r="D4" s="188" t="s">
        <v>8</v>
      </c>
      <c r="E4" s="188" t="s">
        <v>9</v>
      </c>
      <c r="F4" s="188" t="s">
        <v>10</v>
      </c>
      <c r="G4" s="188" t="s">
        <v>11</v>
      </c>
      <c r="H4" s="188" t="s">
        <v>12</v>
      </c>
      <c r="I4" s="189" t="s">
        <v>13</v>
      </c>
      <c r="J4" s="190" t="s">
        <v>494</v>
      </c>
    </row>
    <row r="5" spans="1:10" ht="12.95" customHeight="1">
      <c r="A5" s="180"/>
      <c r="B5" s="191" t="s">
        <v>14</v>
      </c>
      <c r="C5" s="192"/>
      <c r="D5" s="192"/>
      <c r="E5" s="192"/>
      <c r="F5" s="192"/>
      <c r="G5" s="192"/>
      <c r="H5" s="193"/>
      <c r="I5" s="194"/>
      <c r="J5" s="180"/>
    </row>
    <row r="6" spans="1:10" ht="12.95" customHeight="1">
      <c r="A6" s="180"/>
      <c r="B6" s="191" t="s">
        <v>15</v>
      </c>
      <c r="C6" s="192"/>
      <c r="D6" s="192"/>
      <c r="E6" s="192"/>
      <c r="F6" s="180"/>
      <c r="G6" s="193"/>
      <c r="H6" s="193"/>
      <c r="I6" s="194"/>
      <c r="J6" s="180"/>
    </row>
    <row r="7" spans="1:10" ht="12.95" customHeight="1">
      <c r="A7" s="195" t="s">
        <v>495</v>
      </c>
      <c r="B7" s="196" t="s">
        <v>496</v>
      </c>
      <c r="C7" s="192" t="s">
        <v>497</v>
      </c>
      <c r="D7" s="192" t="s">
        <v>16</v>
      </c>
      <c r="E7" s="197">
        <v>271800</v>
      </c>
      <c r="F7" s="198">
        <v>7169</v>
      </c>
      <c r="G7" s="199">
        <v>0.0761</v>
      </c>
      <c r="H7" s="200"/>
      <c r="I7" s="201"/>
      <c r="J7" s="180"/>
    </row>
    <row r="8" spans="1:10" ht="12.95" customHeight="1">
      <c r="A8" s="195" t="s">
        <v>498</v>
      </c>
      <c r="B8" s="196" t="s">
        <v>499</v>
      </c>
      <c r="C8" s="192" t="s">
        <v>500</v>
      </c>
      <c r="D8" s="192" t="s">
        <v>16</v>
      </c>
      <c r="E8" s="197">
        <v>106624</v>
      </c>
      <c r="F8" s="198">
        <v>6121.92</v>
      </c>
      <c r="G8" s="199">
        <v>0.065</v>
      </c>
      <c r="H8" s="200"/>
      <c r="I8" s="201"/>
      <c r="J8" s="180"/>
    </row>
    <row r="9" spans="1:10" ht="12.95" customHeight="1">
      <c r="A9" s="195" t="s">
        <v>501</v>
      </c>
      <c r="B9" s="196" t="s">
        <v>502</v>
      </c>
      <c r="C9" s="192" t="s">
        <v>503</v>
      </c>
      <c r="D9" s="192" t="s">
        <v>504</v>
      </c>
      <c r="E9" s="197">
        <v>587358</v>
      </c>
      <c r="F9" s="198">
        <v>5484.46</v>
      </c>
      <c r="G9" s="199">
        <v>0.0582</v>
      </c>
      <c r="H9" s="200"/>
      <c r="I9" s="201"/>
      <c r="J9" s="180"/>
    </row>
    <row r="10" spans="1:10" ht="12.95" customHeight="1">
      <c r="A10" s="195" t="s">
        <v>505</v>
      </c>
      <c r="B10" s="196" t="s">
        <v>506</v>
      </c>
      <c r="C10" s="192" t="s">
        <v>507</v>
      </c>
      <c r="D10" s="192" t="s">
        <v>504</v>
      </c>
      <c r="E10" s="197">
        <v>613465</v>
      </c>
      <c r="F10" s="198">
        <v>5465.05</v>
      </c>
      <c r="G10" s="199">
        <v>0.058</v>
      </c>
      <c r="H10" s="200"/>
      <c r="I10" s="201"/>
      <c r="J10" s="180"/>
    </row>
    <row r="11" spans="1:10" ht="12.95" customHeight="1">
      <c r="A11" s="195" t="s">
        <v>17</v>
      </c>
      <c r="B11" s="196" t="s">
        <v>18</v>
      </c>
      <c r="C11" s="192" t="s">
        <v>19</v>
      </c>
      <c r="D11" s="192" t="s">
        <v>20</v>
      </c>
      <c r="E11" s="197">
        <v>1596935</v>
      </c>
      <c r="F11" s="198">
        <v>5294.64</v>
      </c>
      <c r="G11" s="199">
        <v>0.0562</v>
      </c>
      <c r="H11" s="200"/>
      <c r="I11" s="201"/>
      <c r="J11" s="180"/>
    </row>
    <row r="12" spans="1:10" ht="12.95" customHeight="1">
      <c r="A12" s="195" t="s">
        <v>508</v>
      </c>
      <c r="B12" s="196" t="s">
        <v>509</v>
      </c>
      <c r="C12" s="192" t="s">
        <v>510</v>
      </c>
      <c r="D12" s="192" t="s">
        <v>511</v>
      </c>
      <c r="E12" s="197">
        <v>441932</v>
      </c>
      <c r="F12" s="198">
        <v>4593</v>
      </c>
      <c r="G12" s="199">
        <v>0.0488</v>
      </c>
      <c r="H12" s="200"/>
      <c r="I12" s="201"/>
      <c r="J12" s="180"/>
    </row>
    <row r="13" spans="1:10" ht="12.95" customHeight="1">
      <c r="A13" s="195" t="s">
        <v>654</v>
      </c>
      <c r="B13" s="196" t="s">
        <v>655</v>
      </c>
      <c r="C13" s="192" t="s">
        <v>656</v>
      </c>
      <c r="D13" s="192" t="s">
        <v>511</v>
      </c>
      <c r="E13" s="197">
        <v>139994</v>
      </c>
      <c r="F13" s="198">
        <v>4559.18</v>
      </c>
      <c r="G13" s="199">
        <v>0.0484</v>
      </c>
      <c r="H13" s="200"/>
      <c r="I13" s="201"/>
      <c r="J13" s="180"/>
    </row>
    <row r="14" spans="1:10" ht="12.95" customHeight="1">
      <c r="A14" s="195" t="s">
        <v>657</v>
      </c>
      <c r="B14" s="196" t="s">
        <v>658</v>
      </c>
      <c r="C14" s="192" t="s">
        <v>659</v>
      </c>
      <c r="D14" s="192" t="s">
        <v>511</v>
      </c>
      <c r="E14" s="197">
        <v>1150879</v>
      </c>
      <c r="F14" s="198">
        <v>4520.08</v>
      </c>
      <c r="G14" s="199">
        <v>0.048</v>
      </c>
      <c r="H14" s="200"/>
      <c r="I14" s="201"/>
      <c r="J14" s="180"/>
    </row>
    <row r="15" spans="1:10" ht="12.95" customHeight="1">
      <c r="A15" s="195" t="s">
        <v>21</v>
      </c>
      <c r="B15" s="196" t="s">
        <v>22</v>
      </c>
      <c r="C15" s="192" t="s">
        <v>23</v>
      </c>
      <c r="D15" s="192" t="s">
        <v>24</v>
      </c>
      <c r="E15" s="197">
        <v>1995000</v>
      </c>
      <c r="F15" s="198">
        <v>4489.75</v>
      </c>
      <c r="G15" s="199">
        <v>0.0477</v>
      </c>
      <c r="H15" s="200"/>
      <c r="I15" s="201"/>
      <c r="J15" s="180"/>
    </row>
    <row r="16" spans="1:10" ht="12.95" customHeight="1">
      <c r="A16" s="195" t="s">
        <v>579</v>
      </c>
      <c r="B16" s="196" t="s">
        <v>580</v>
      </c>
      <c r="C16" s="192" t="s">
        <v>581</v>
      </c>
      <c r="D16" s="192" t="s">
        <v>16</v>
      </c>
      <c r="E16" s="197">
        <v>88173</v>
      </c>
      <c r="F16" s="198">
        <v>4062.22</v>
      </c>
      <c r="G16" s="199">
        <v>0.0431</v>
      </c>
      <c r="H16" s="200"/>
      <c r="I16" s="201"/>
      <c r="J16" s="180"/>
    </row>
    <row r="17" spans="1:10" ht="12.95" customHeight="1">
      <c r="A17" s="195" t="s">
        <v>25</v>
      </c>
      <c r="B17" s="196" t="s">
        <v>26</v>
      </c>
      <c r="C17" s="192" t="s">
        <v>27</v>
      </c>
      <c r="D17" s="192" t="s">
        <v>28</v>
      </c>
      <c r="E17" s="197">
        <v>1870000</v>
      </c>
      <c r="F17" s="198">
        <v>3996.19</v>
      </c>
      <c r="G17" s="199">
        <v>0.0424</v>
      </c>
      <c r="H17" s="200"/>
      <c r="I17" s="201"/>
      <c r="J17" s="180"/>
    </row>
    <row r="18" spans="1:10" ht="12.95" customHeight="1">
      <c r="A18" s="195" t="s">
        <v>560</v>
      </c>
      <c r="B18" s="196" t="s">
        <v>561</v>
      </c>
      <c r="C18" s="192" t="s">
        <v>562</v>
      </c>
      <c r="D18" s="192" t="s">
        <v>29</v>
      </c>
      <c r="E18" s="197">
        <v>35311</v>
      </c>
      <c r="F18" s="198">
        <v>2964.22</v>
      </c>
      <c r="G18" s="199">
        <v>0.0315</v>
      </c>
      <c r="H18" s="200"/>
      <c r="I18" s="201"/>
      <c r="J18" s="180"/>
    </row>
    <row r="19" spans="1:10" ht="12.95" customHeight="1">
      <c r="A19" s="195" t="s">
        <v>512</v>
      </c>
      <c r="B19" s="196" t="s">
        <v>513</v>
      </c>
      <c r="C19" s="192" t="s">
        <v>514</v>
      </c>
      <c r="D19" s="192" t="s">
        <v>29</v>
      </c>
      <c r="E19" s="197">
        <v>93826</v>
      </c>
      <c r="F19" s="198">
        <v>2569.75</v>
      </c>
      <c r="G19" s="199">
        <v>0.0273</v>
      </c>
      <c r="H19" s="200"/>
      <c r="I19" s="201"/>
      <c r="J19" s="180"/>
    </row>
    <row r="20" spans="1:10" ht="12.95" customHeight="1">
      <c r="A20" s="195" t="s">
        <v>660</v>
      </c>
      <c r="B20" s="196" t="s">
        <v>661</v>
      </c>
      <c r="C20" s="192" t="s">
        <v>662</v>
      </c>
      <c r="D20" s="192" t="s">
        <v>663</v>
      </c>
      <c r="E20" s="197">
        <v>535397</v>
      </c>
      <c r="F20" s="198">
        <v>1673.38</v>
      </c>
      <c r="G20" s="199">
        <v>0.0178</v>
      </c>
      <c r="H20" s="200"/>
      <c r="I20" s="201"/>
      <c r="J20" s="180"/>
    </row>
    <row r="21" spans="1:10" ht="12.95" customHeight="1">
      <c r="A21" s="195" t="s">
        <v>522</v>
      </c>
      <c r="B21" s="196" t="s">
        <v>523</v>
      </c>
      <c r="C21" s="192" t="s">
        <v>524</v>
      </c>
      <c r="D21" s="192" t="s">
        <v>518</v>
      </c>
      <c r="E21" s="197">
        <v>230215</v>
      </c>
      <c r="F21" s="198">
        <v>1580.08</v>
      </c>
      <c r="G21" s="199">
        <v>0.0168</v>
      </c>
      <c r="H21" s="200"/>
      <c r="I21" s="201"/>
      <c r="J21" s="180"/>
    </row>
    <row r="22" spans="1:10" ht="12.95" customHeight="1">
      <c r="A22" s="195" t="s">
        <v>528</v>
      </c>
      <c r="B22" s="196" t="s">
        <v>529</v>
      </c>
      <c r="C22" s="192" t="s">
        <v>530</v>
      </c>
      <c r="D22" s="192" t="s">
        <v>531</v>
      </c>
      <c r="E22" s="197">
        <v>1124000</v>
      </c>
      <c r="F22" s="198">
        <v>1383.08</v>
      </c>
      <c r="G22" s="199">
        <v>0.0147</v>
      </c>
      <c r="H22" s="200"/>
      <c r="I22" s="201"/>
      <c r="J22" s="180"/>
    </row>
    <row r="23" spans="1:10" ht="12.95" customHeight="1">
      <c r="A23" s="195" t="s">
        <v>515</v>
      </c>
      <c r="B23" s="196" t="s">
        <v>516</v>
      </c>
      <c r="C23" s="192" t="s">
        <v>517</v>
      </c>
      <c r="D23" s="192" t="s">
        <v>518</v>
      </c>
      <c r="E23" s="197">
        <v>878211</v>
      </c>
      <c r="F23" s="198">
        <v>1229.5</v>
      </c>
      <c r="G23" s="199">
        <v>0.0131</v>
      </c>
      <c r="H23" s="200"/>
      <c r="I23" s="201"/>
      <c r="J23" s="180"/>
    </row>
    <row r="24" spans="1:10" ht="12.95" customHeight="1">
      <c r="A24" s="195" t="s">
        <v>550</v>
      </c>
      <c r="B24" s="196" t="s">
        <v>551</v>
      </c>
      <c r="C24" s="192" t="s">
        <v>552</v>
      </c>
      <c r="D24" s="192" t="s">
        <v>553</v>
      </c>
      <c r="E24" s="197">
        <v>46003</v>
      </c>
      <c r="F24" s="198">
        <v>980.44</v>
      </c>
      <c r="G24" s="199">
        <v>0.0104</v>
      </c>
      <c r="H24" s="200"/>
      <c r="I24" s="201"/>
      <c r="J24" s="180"/>
    </row>
    <row r="25" spans="1:10" ht="12.95" customHeight="1">
      <c r="A25" s="195" t="s">
        <v>538</v>
      </c>
      <c r="B25" s="196" t="s">
        <v>539</v>
      </c>
      <c r="C25" s="192" t="s">
        <v>540</v>
      </c>
      <c r="D25" s="192" t="s">
        <v>535</v>
      </c>
      <c r="E25" s="197">
        <v>225059</v>
      </c>
      <c r="F25" s="198">
        <v>945.14</v>
      </c>
      <c r="G25" s="199">
        <v>0.01</v>
      </c>
      <c r="H25" s="200"/>
      <c r="I25" s="201"/>
      <c r="J25" s="180"/>
    </row>
    <row r="26" spans="1:10" ht="12.95" customHeight="1">
      <c r="A26" s="195" t="s">
        <v>532</v>
      </c>
      <c r="B26" s="196" t="s">
        <v>533</v>
      </c>
      <c r="C26" s="192" t="s">
        <v>534</v>
      </c>
      <c r="D26" s="192" t="s">
        <v>535</v>
      </c>
      <c r="E26" s="197">
        <v>94240</v>
      </c>
      <c r="F26" s="198">
        <v>943.72</v>
      </c>
      <c r="G26" s="199">
        <v>0.01</v>
      </c>
      <c r="H26" s="200"/>
      <c r="I26" s="201"/>
      <c r="J26" s="180"/>
    </row>
    <row r="27" spans="1:10" ht="12.95" customHeight="1">
      <c r="A27" s="195" t="s">
        <v>664</v>
      </c>
      <c r="B27" s="196" t="s">
        <v>665</v>
      </c>
      <c r="C27" s="192" t="s">
        <v>666</v>
      </c>
      <c r="D27" s="192" t="s">
        <v>667</v>
      </c>
      <c r="E27" s="197">
        <v>176391</v>
      </c>
      <c r="F27" s="198">
        <v>934.08</v>
      </c>
      <c r="G27" s="199">
        <v>0.0099</v>
      </c>
      <c r="H27" s="200"/>
      <c r="I27" s="201"/>
      <c r="J27" s="180"/>
    </row>
    <row r="28" spans="1:10" ht="12.95" customHeight="1">
      <c r="A28" s="195" t="s">
        <v>547</v>
      </c>
      <c r="B28" s="196" t="s">
        <v>548</v>
      </c>
      <c r="C28" s="192" t="s">
        <v>549</v>
      </c>
      <c r="D28" s="192" t="s">
        <v>535</v>
      </c>
      <c r="E28" s="197">
        <v>85500</v>
      </c>
      <c r="F28" s="198">
        <v>919.94</v>
      </c>
      <c r="G28" s="199">
        <v>0.0098</v>
      </c>
      <c r="H28" s="200"/>
      <c r="I28" s="201"/>
      <c r="J28" s="180"/>
    </row>
    <row r="29" spans="1:10" ht="12.95" customHeight="1">
      <c r="A29" s="195" t="s">
        <v>519</v>
      </c>
      <c r="B29" s="196" t="s">
        <v>520</v>
      </c>
      <c r="C29" s="192" t="s">
        <v>521</v>
      </c>
      <c r="D29" s="192" t="s">
        <v>518</v>
      </c>
      <c r="E29" s="197">
        <v>81364</v>
      </c>
      <c r="F29" s="198">
        <v>907.45</v>
      </c>
      <c r="G29" s="199">
        <v>0.0096</v>
      </c>
      <c r="H29" s="200"/>
      <c r="I29" s="201"/>
      <c r="J29" s="180"/>
    </row>
    <row r="30" spans="1:10" ht="12.95" customHeight="1">
      <c r="A30" s="195" t="s">
        <v>554</v>
      </c>
      <c r="B30" s="196" t="s">
        <v>555</v>
      </c>
      <c r="C30" s="192" t="s">
        <v>556</v>
      </c>
      <c r="D30" s="192" t="s">
        <v>535</v>
      </c>
      <c r="E30" s="197">
        <v>107180</v>
      </c>
      <c r="F30" s="198">
        <v>903.63</v>
      </c>
      <c r="G30" s="199">
        <v>0.0096</v>
      </c>
      <c r="H30" s="200"/>
      <c r="I30" s="201"/>
      <c r="J30" s="180"/>
    </row>
    <row r="31" spans="1:10" ht="12.95" customHeight="1">
      <c r="A31" s="195" t="s">
        <v>544</v>
      </c>
      <c r="B31" s="196" t="s">
        <v>545</v>
      </c>
      <c r="C31" s="192" t="s">
        <v>546</v>
      </c>
      <c r="D31" s="192" t="s">
        <v>535</v>
      </c>
      <c r="E31" s="197">
        <v>20716</v>
      </c>
      <c r="F31" s="198">
        <v>877.85</v>
      </c>
      <c r="G31" s="199">
        <v>0.0093</v>
      </c>
      <c r="H31" s="200"/>
      <c r="I31" s="201"/>
      <c r="J31" s="180"/>
    </row>
    <row r="32" spans="1:10" ht="12.95" customHeight="1">
      <c r="A32" s="195" t="s">
        <v>557</v>
      </c>
      <c r="B32" s="196" t="s">
        <v>558</v>
      </c>
      <c r="C32" s="192" t="s">
        <v>559</v>
      </c>
      <c r="D32" s="192" t="s">
        <v>518</v>
      </c>
      <c r="E32" s="197">
        <v>16672</v>
      </c>
      <c r="F32" s="198">
        <v>764.56</v>
      </c>
      <c r="G32" s="199">
        <v>0.0081</v>
      </c>
      <c r="H32" s="200"/>
      <c r="I32" s="201"/>
      <c r="J32" s="180"/>
    </row>
    <row r="33" spans="1:10" ht="12.95" customHeight="1">
      <c r="A33" s="195" t="s">
        <v>525</v>
      </c>
      <c r="B33" s="196" t="s">
        <v>526</v>
      </c>
      <c r="C33" s="192" t="s">
        <v>527</v>
      </c>
      <c r="D33" s="192" t="s">
        <v>518</v>
      </c>
      <c r="E33" s="197">
        <v>48775</v>
      </c>
      <c r="F33" s="198">
        <v>758.06</v>
      </c>
      <c r="G33" s="199">
        <v>0.0081</v>
      </c>
      <c r="H33" s="200"/>
      <c r="I33" s="201"/>
      <c r="J33" s="180"/>
    </row>
    <row r="34" spans="1:10" ht="12.95" customHeight="1">
      <c r="A34" s="195" t="s">
        <v>569</v>
      </c>
      <c r="B34" s="196" t="s">
        <v>570</v>
      </c>
      <c r="C34" s="192" t="s">
        <v>571</v>
      </c>
      <c r="D34" s="192" t="s">
        <v>518</v>
      </c>
      <c r="E34" s="197">
        <v>34318</v>
      </c>
      <c r="F34" s="198">
        <v>295.44</v>
      </c>
      <c r="G34" s="199">
        <v>0.0031</v>
      </c>
      <c r="H34" s="200"/>
      <c r="I34" s="201"/>
      <c r="J34" s="180"/>
    </row>
    <row r="35" spans="1:10" ht="12.95" customHeight="1">
      <c r="A35" s="195" t="s">
        <v>566</v>
      </c>
      <c r="B35" s="196" t="s">
        <v>567</v>
      </c>
      <c r="C35" s="192" t="s">
        <v>568</v>
      </c>
      <c r="D35" s="192" t="s">
        <v>511</v>
      </c>
      <c r="E35" s="197">
        <v>7491</v>
      </c>
      <c r="F35" s="198">
        <v>226.48</v>
      </c>
      <c r="G35" s="199">
        <v>0.0024</v>
      </c>
      <c r="H35" s="200"/>
      <c r="I35" s="201"/>
      <c r="J35" s="180"/>
    </row>
    <row r="36" spans="1:10" ht="12.95" customHeight="1">
      <c r="A36" s="195" t="s">
        <v>592</v>
      </c>
      <c r="B36" s="196" t="s">
        <v>724</v>
      </c>
      <c r="C36" s="192" t="s">
        <v>593</v>
      </c>
      <c r="D36" s="332" t="s">
        <v>720</v>
      </c>
      <c r="E36" s="197">
        <v>1124000</v>
      </c>
      <c r="F36" s="198">
        <v>297.3</v>
      </c>
      <c r="G36" s="199">
        <v>0.0032</v>
      </c>
      <c r="H36" s="200"/>
      <c r="I36" s="201"/>
      <c r="J36" s="180"/>
    </row>
    <row r="37" spans="1:10" ht="12.95" customHeight="1">
      <c r="A37" s="180"/>
      <c r="B37" s="206" t="s">
        <v>32</v>
      </c>
      <c r="C37" s="207"/>
      <c r="D37" s="208"/>
      <c r="E37" s="207"/>
      <c r="F37" s="202">
        <v>76909.59</v>
      </c>
      <c r="G37" s="203">
        <v>0.8166</v>
      </c>
      <c r="H37" s="204"/>
      <c r="I37" s="205"/>
      <c r="J37" s="180"/>
    </row>
    <row r="38" spans="1:10" ht="12.95" customHeight="1">
      <c r="A38" s="180"/>
      <c r="B38" s="191" t="s">
        <v>39</v>
      </c>
      <c r="C38" s="192"/>
      <c r="D38" s="192"/>
      <c r="E38" s="192"/>
      <c r="F38" s="192"/>
      <c r="G38" s="192"/>
      <c r="H38" s="193"/>
      <c r="I38" s="194"/>
      <c r="J38" s="180"/>
    </row>
    <row r="39" spans="1:10" ht="12.95" customHeight="1">
      <c r="A39" s="195" t="s">
        <v>40</v>
      </c>
      <c r="B39" s="196" t="s">
        <v>41</v>
      </c>
      <c r="C39" s="192"/>
      <c r="D39" s="192"/>
      <c r="E39" s="197"/>
      <c r="F39" s="198">
        <v>17431.9</v>
      </c>
      <c r="G39" s="199">
        <v>0.1851</v>
      </c>
      <c r="H39" s="212">
        <v>0.06482320991753918</v>
      </c>
      <c r="I39" s="201"/>
      <c r="J39" s="180"/>
    </row>
    <row r="40" spans="1:10" ht="12.95" customHeight="1">
      <c r="A40" s="180"/>
      <c r="B40" s="191" t="s">
        <v>30</v>
      </c>
      <c r="C40" s="192"/>
      <c r="D40" s="192"/>
      <c r="E40" s="192"/>
      <c r="F40" s="202">
        <v>17431.9</v>
      </c>
      <c r="G40" s="203">
        <v>0.1851</v>
      </c>
      <c r="H40" s="204"/>
      <c r="I40" s="205"/>
      <c r="J40" s="180"/>
    </row>
    <row r="41" spans="1:10" ht="12.95" customHeight="1">
      <c r="A41" s="180"/>
      <c r="B41" s="206" t="s">
        <v>32</v>
      </c>
      <c r="C41" s="207"/>
      <c r="D41" s="208"/>
      <c r="E41" s="207"/>
      <c r="F41" s="202">
        <v>17431.9</v>
      </c>
      <c r="G41" s="203">
        <v>0.1851</v>
      </c>
      <c r="H41" s="204"/>
      <c r="I41" s="205"/>
      <c r="J41" s="180"/>
    </row>
    <row r="42" spans="1:10" ht="12.95" customHeight="1">
      <c r="A42" s="180"/>
      <c r="B42" s="206" t="s">
        <v>42</v>
      </c>
      <c r="C42" s="192"/>
      <c r="D42" s="208"/>
      <c r="E42" s="192"/>
      <c r="F42" s="213">
        <v>-185.12</v>
      </c>
      <c r="G42" s="203">
        <v>-0.0017</v>
      </c>
      <c r="H42" s="204"/>
      <c r="I42" s="205"/>
      <c r="J42" s="180"/>
    </row>
    <row r="43" spans="1:10" ht="12.95" customHeight="1" thickBot="1">
      <c r="A43" s="180"/>
      <c r="B43" s="214" t="s">
        <v>43</v>
      </c>
      <c r="C43" s="215"/>
      <c r="D43" s="215"/>
      <c r="E43" s="215"/>
      <c r="F43" s="216">
        <v>94156.37</v>
      </c>
      <c r="G43" s="217">
        <v>1</v>
      </c>
      <c r="H43" s="218"/>
      <c r="I43" s="219"/>
      <c r="J43" s="180"/>
    </row>
    <row r="44" spans="1:10" ht="12.95" customHeight="1">
      <c r="A44" s="180"/>
      <c r="B44" s="184"/>
      <c r="C44" s="180"/>
      <c r="D44" s="180"/>
      <c r="E44" s="180"/>
      <c r="F44" s="180"/>
      <c r="G44" s="180"/>
      <c r="H44" s="180"/>
      <c r="I44" s="180"/>
      <c r="J44" s="180"/>
    </row>
    <row r="45" spans="1:10" ht="12.95" customHeight="1">
      <c r="A45" s="180"/>
      <c r="B45" s="181" t="s">
        <v>44</v>
      </c>
      <c r="C45" s="180"/>
      <c r="D45" s="180"/>
      <c r="E45" s="180"/>
      <c r="F45" s="180"/>
      <c r="G45" s="180"/>
      <c r="H45" s="180"/>
      <c r="I45" s="180"/>
      <c r="J45" s="180"/>
    </row>
    <row r="46" spans="1:10" ht="12.95" customHeight="1">
      <c r="A46" s="180"/>
      <c r="B46" s="519" t="s">
        <v>45</v>
      </c>
      <c r="C46" s="519"/>
      <c r="D46" s="519"/>
      <c r="E46" s="180"/>
      <c r="F46" s="180"/>
      <c r="G46" s="180"/>
      <c r="H46" s="180"/>
      <c r="I46" s="180"/>
      <c r="J46" s="180"/>
    </row>
    <row r="47" spans="1:10" ht="12.95" customHeight="1" thickBot="1">
      <c r="A47" s="180"/>
      <c r="B47" s="181"/>
      <c r="C47" s="180"/>
      <c r="D47" s="180"/>
      <c r="E47" s="180"/>
      <c r="F47" s="180"/>
      <c r="G47" s="180"/>
      <c r="H47" s="180"/>
      <c r="I47" s="180"/>
      <c r="J47" s="180"/>
    </row>
    <row r="48" spans="2:8" s="309" customFormat="1" ht="15">
      <c r="B48" s="228" t="s">
        <v>409</v>
      </c>
      <c r="C48" s="229"/>
      <c r="D48" s="229"/>
      <c r="E48" s="229"/>
      <c r="F48" s="229"/>
      <c r="G48" s="231"/>
      <c r="H48" s="316"/>
    </row>
    <row r="49" spans="2:8" s="309" customFormat="1" ht="15">
      <c r="B49" s="244" t="s">
        <v>410</v>
      </c>
      <c r="C49" s="245"/>
      <c r="D49" s="246"/>
      <c r="E49" s="246"/>
      <c r="F49" s="245"/>
      <c r="G49" s="236"/>
      <c r="H49" s="233"/>
    </row>
    <row r="50" spans="2:8" s="309" customFormat="1" ht="40.5">
      <c r="B50" s="522" t="s">
        <v>411</v>
      </c>
      <c r="C50" s="523" t="s">
        <v>412</v>
      </c>
      <c r="D50" s="247" t="s">
        <v>413</v>
      </c>
      <c r="E50" s="247" t="s">
        <v>413</v>
      </c>
      <c r="F50" s="247" t="s">
        <v>414</v>
      </c>
      <c r="G50" s="236"/>
      <c r="H50" s="233"/>
    </row>
    <row r="51" spans="2:8" s="309" customFormat="1" ht="15">
      <c r="B51" s="522"/>
      <c r="C51" s="523"/>
      <c r="D51" s="247" t="s">
        <v>415</v>
      </c>
      <c r="E51" s="247" t="s">
        <v>416</v>
      </c>
      <c r="F51" s="247" t="s">
        <v>415</v>
      </c>
      <c r="G51" s="236"/>
      <c r="H51" s="233"/>
    </row>
    <row r="52" spans="2:8" s="309" customFormat="1" ht="15">
      <c r="B52" s="248" t="s">
        <v>61</v>
      </c>
      <c r="C52" s="249" t="s">
        <v>61</v>
      </c>
      <c r="D52" s="249" t="s">
        <v>61</v>
      </c>
      <c r="E52" s="249" t="s">
        <v>61</v>
      </c>
      <c r="F52" s="249" t="s">
        <v>61</v>
      </c>
      <c r="G52" s="236"/>
      <c r="H52" s="233"/>
    </row>
    <row r="53" spans="2:8" s="309" customFormat="1" ht="15.75">
      <c r="B53" s="250" t="s">
        <v>417</v>
      </c>
      <c r="C53" s="251"/>
      <c r="D53" s="251"/>
      <c r="E53" s="251"/>
      <c r="F53" s="251"/>
      <c r="G53" s="236"/>
      <c r="H53" s="233"/>
    </row>
    <row r="54" spans="2:8" s="309" customFormat="1" ht="15.75">
      <c r="B54" s="252"/>
      <c r="C54" s="235"/>
      <c r="D54" s="235"/>
      <c r="E54" s="235"/>
      <c r="F54" s="235"/>
      <c r="G54" s="236"/>
      <c r="H54" s="233"/>
    </row>
    <row r="55" spans="2:8" s="309" customFormat="1" ht="15.75">
      <c r="B55" s="252" t="s">
        <v>673</v>
      </c>
      <c r="C55" s="235"/>
      <c r="D55" s="235"/>
      <c r="E55" s="235"/>
      <c r="F55" s="235"/>
      <c r="G55" s="236"/>
      <c r="H55" s="233"/>
    </row>
    <row r="56" spans="2:8" s="309" customFormat="1" ht="15">
      <c r="B56" s="234"/>
      <c r="C56" s="235"/>
      <c r="D56" s="235"/>
      <c r="E56" s="235"/>
      <c r="F56" s="235"/>
      <c r="G56" s="236"/>
      <c r="H56" s="233"/>
    </row>
    <row r="57" spans="2:8" s="309" customFormat="1" ht="15.75">
      <c r="B57" s="252" t="s">
        <v>674</v>
      </c>
      <c r="C57" s="235"/>
      <c r="D57" s="235"/>
      <c r="E57" s="235"/>
      <c r="F57" s="235"/>
      <c r="G57" s="236"/>
      <c r="H57" s="233"/>
    </row>
    <row r="58" spans="2:8" s="309" customFormat="1" ht="15">
      <c r="B58" s="253" t="s">
        <v>675</v>
      </c>
      <c r="C58" s="317" t="s">
        <v>668</v>
      </c>
      <c r="D58" s="68" t="s">
        <v>489</v>
      </c>
      <c r="E58" s="235"/>
      <c r="F58" s="235"/>
      <c r="G58" s="236"/>
      <c r="H58" s="233"/>
    </row>
    <row r="59" spans="2:8" s="309" customFormat="1" ht="15">
      <c r="B59" s="253" t="s">
        <v>420</v>
      </c>
      <c r="C59" s="318">
        <v>21.3964</v>
      </c>
      <c r="D59" s="318">
        <v>20.7372</v>
      </c>
      <c r="E59" s="235"/>
      <c r="F59" s="235"/>
      <c r="G59" s="236"/>
      <c r="H59" s="233"/>
    </row>
    <row r="60" spans="2:8" s="309" customFormat="1" ht="15">
      <c r="B60" s="253" t="s">
        <v>425</v>
      </c>
      <c r="C60" s="318">
        <v>20.5045</v>
      </c>
      <c r="D60" s="318">
        <v>19.85</v>
      </c>
      <c r="E60" s="235"/>
      <c r="F60" s="235"/>
      <c r="G60" s="236"/>
      <c r="H60" s="233"/>
    </row>
    <row r="61" spans="2:8" s="309" customFormat="1" ht="15">
      <c r="B61" s="234"/>
      <c r="C61" s="235"/>
      <c r="D61" s="235"/>
      <c r="E61" s="235"/>
      <c r="F61" s="235"/>
      <c r="G61" s="236"/>
      <c r="H61" s="233"/>
    </row>
    <row r="62" spans="2:8" s="309" customFormat="1" ht="15.75">
      <c r="B62" s="252" t="s">
        <v>698</v>
      </c>
      <c r="C62" s="257"/>
      <c r="D62" s="257"/>
      <c r="E62" s="257"/>
      <c r="F62" s="235"/>
      <c r="G62" s="236"/>
      <c r="H62" s="233"/>
    </row>
    <row r="63" spans="2:8" s="309" customFormat="1" ht="15.75">
      <c r="B63" s="252"/>
      <c r="C63" s="257"/>
      <c r="D63" s="257"/>
      <c r="E63" s="257"/>
      <c r="F63" s="235"/>
      <c r="G63" s="236"/>
      <c r="H63" s="233"/>
    </row>
    <row r="64" spans="2:8" s="309" customFormat="1" ht="15.75">
      <c r="B64" s="252" t="s">
        <v>699</v>
      </c>
      <c r="C64" s="257"/>
      <c r="D64" s="257"/>
      <c r="E64" s="257"/>
      <c r="F64" s="235"/>
      <c r="G64" s="236"/>
      <c r="H64" s="233"/>
    </row>
    <row r="65" spans="2:8" s="309" customFormat="1" ht="15.75">
      <c r="B65" s="252"/>
      <c r="C65" s="257"/>
      <c r="D65" s="257"/>
      <c r="E65" s="257"/>
      <c r="F65" s="235"/>
      <c r="G65" s="236"/>
      <c r="H65" s="233"/>
    </row>
    <row r="66" spans="2:8" s="309" customFormat="1" ht="15.75">
      <c r="B66" s="252" t="s">
        <v>711</v>
      </c>
      <c r="C66" s="257"/>
      <c r="D66" s="262"/>
      <c r="E66" s="319"/>
      <c r="F66" s="235"/>
      <c r="G66" s="236"/>
      <c r="H66" s="233"/>
    </row>
    <row r="67" spans="2:8" s="309" customFormat="1" ht="15.75">
      <c r="B67" s="261" t="s">
        <v>449</v>
      </c>
      <c r="C67" s="257"/>
      <c r="D67" s="257"/>
      <c r="E67" s="257"/>
      <c r="F67" s="235"/>
      <c r="G67" s="236"/>
      <c r="H67" s="233"/>
    </row>
    <row r="68" spans="2:8" s="309" customFormat="1" ht="15.75">
      <c r="B68" s="263"/>
      <c r="C68" s="257"/>
      <c r="D68" s="257"/>
      <c r="E68" s="257"/>
      <c r="F68" s="235"/>
      <c r="G68" s="236"/>
      <c r="H68" s="233"/>
    </row>
    <row r="69" spans="2:8" s="309" customFormat="1" ht="15.75">
      <c r="B69" s="252" t="s">
        <v>712</v>
      </c>
      <c r="C69" s="257"/>
      <c r="D69" s="257"/>
      <c r="E69" s="257"/>
      <c r="F69" s="320"/>
      <c r="G69" s="236"/>
      <c r="H69" s="233"/>
    </row>
    <row r="70" spans="2:8" s="309" customFormat="1" ht="15.75">
      <c r="B70" s="252"/>
      <c r="C70" s="257"/>
      <c r="D70" s="257"/>
      <c r="E70" s="267"/>
      <c r="F70" s="235"/>
      <c r="G70" s="236"/>
      <c r="H70" s="233"/>
    </row>
    <row r="71" spans="2:8" s="309" customFormat="1" ht="19.5">
      <c r="B71" s="252" t="s">
        <v>715</v>
      </c>
      <c r="C71" s="257"/>
      <c r="D71" s="257"/>
      <c r="E71" s="320"/>
      <c r="F71" s="266"/>
      <c r="G71" s="236"/>
      <c r="H71" s="233"/>
    </row>
    <row r="72" spans="2:8" s="309" customFormat="1" ht="19.5">
      <c r="B72" s="252"/>
      <c r="C72" s="257"/>
      <c r="D72" s="257"/>
      <c r="E72"/>
      <c r="F72" s="266"/>
      <c r="G72" s="236"/>
      <c r="H72" s="233"/>
    </row>
    <row r="73" spans="2:8" s="309" customFormat="1" ht="15.75">
      <c r="B73" s="252" t="s">
        <v>825</v>
      </c>
      <c r="C73" s="257"/>
      <c r="D73" s="257"/>
      <c r="E73" s="268"/>
      <c r="F73" s="235"/>
      <c r="G73" s="236"/>
      <c r="H73" s="233"/>
    </row>
    <row r="74" spans="2:8" s="309" customFormat="1" ht="15.75">
      <c r="B74" s="252"/>
      <c r="C74" s="257"/>
      <c r="D74" s="257"/>
      <c r="E74"/>
      <c r="F74" s="235"/>
      <c r="G74" s="236"/>
      <c r="H74" s="233"/>
    </row>
    <row r="75" spans="2:8" s="309" customFormat="1" ht="15.75">
      <c r="B75" s="252" t="s">
        <v>718</v>
      </c>
      <c r="C75" s="257"/>
      <c r="D75" s="257"/>
      <c r="E75" s="257"/>
      <c r="F75" s="235"/>
      <c r="G75" s="236"/>
      <c r="H75" s="233"/>
    </row>
    <row r="76" spans="2:8" s="309" customFormat="1" ht="15.75">
      <c r="B76" s="252"/>
      <c r="C76" s="257"/>
      <c r="D76" s="257"/>
      <c r="E76" s="257"/>
      <c r="F76" s="235"/>
      <c r="G76" s="236"/>
      <c r="H76" s="233"/>
    </row>
    <row r="77" spans="2:8" s="309" customFormat="1" ht="15.75">
      <c r="B77" s="252" t="s">
        <v>713</v>
      </c>
      <c r="C77" s="257"/>
      <c r="D77" s="257"/>
      <c r="E77" s="257"/>
      <c r="F77" s="235"/>
      <c r="G77" s="236"/>
      <c r="H77" s="233"/>
    </row>
    <row r="78" spans="2:8" s="309" customFormat="1" ht="15.75">
      <c r="B78" s="252"/>
      <c r="C78" s="257"/>
      <c r="D78" s="257"/>
      <c r="E78" s="257"/>
      <c r="F78" s="235"/>
      <c r="G78" s="236"/>
      <c r="H78" s="233"/>
    </row>
    <row r="79" spans="2:8" s="309" customFormat="1" ht="15.75">
      <c r="B79" s="252" t="s">
        <v>458</v>
      </c>
      <c r="C79" s="257"/>
      <c r="D79" s="257"/>
      <c r="E79" s="257"/>
      <c r="F79" s="235"/>
      <c r="G79" s="236"/>
      <c r="H79" s="233"/>
    </row>
    <row r="80" spans="2:8" s="309" customFormat="1" ht="15.75" thickBot="1">
      <c r="B80" s="321"/>
      <c r="C80" s="322"/>
      <c r="D80" s="322"/>
      <c r="E80" s="323"/>
      <c r="F80" s="324"/>
      <c r="G80" s="323"/>
      <c r="H80" s="325"/>
    </row>
    <row r="82" spans="2:12" ht="14.45" customHeight="1">
      <c r="B82" s="509" t="s">
        <v>747</v>
      </c>
      <c r="C82" s="510"/>
      <c r="D82" s="510"/>
      <c r="E82" s="510"/>
      <c r="F82" s="510"/>
      <c r="G82" s="510"/>
      <c r="H82" s="510"/>
      <c r="I82" s="510"/>
      <c r="J82" s="510"/>
      <c r="K82" s="511"/>
      <c r="L82" s="365"/>
    </row>
    <row r="83" spans="2:12" ht="15">
      <c r="B83" s="512" t="s">
        <v>748</v>
      </c>
      <c r="C83" s="513" t="s">
        <v>749</v>
      </c>
      <c r="D83" s="513"/>
      <c r="E83" s="353" t="s">
        <v>750</v>
      </c>
      <c r="F83" s="514" t="s">
        <v>751</v>
      </c>
      <c r="G83" s="515"/>
      <c r="H83" s="513" t="s">
        <v>752</v>
      </c>
      <c r="I83" s="513"/>
      <c r="J83" s="513"/>
      <c r="K83" s="513"/>
      <c r="L83" s="365"/>
    </row>
    <row r="84" spans="2:12" ht="26.25">
      <c r="B84" s="512"/>
      <c r="C84" s="353" t="s">
        <v>425</v>
      </c>
      <c r="D84" s="353" t="s">
        <v>420</v>
      </c>
      <c r="E84" s="353" t="s">
        <v>753</v>
      </c>
      <c r="F84" s="514" t="s">
        <v>754</v>
      </c>
      <c r="G84" s="515"/>
      <c r="H84" s="353" t="s">
        <v>425</v>
      </c>
      <c r="I84" s="353" t="s">
        <v>420</v>
      </c>
      <c r="J84" s="353" t="s">
        <v>753</v>
      </c>
      <c r="K84" s="353" t="s">
        <v>754</v>
      </c>
      <c r="L84" s="366"/>
    </row>
    <row r="85" spans="2:12" ht="15">
      <c r="B85" s="346" t="s">
        <v>803</v>
      </c>
      <c r="C85" s="349">
        <v>0.22067393319791861</v>
      </c>
      <c r="D85" s="348">
        <v>0.23629622679314588</v>
      </c>
      <c r="E85" s="348">
        <v>0.17690910781073388</v>
      </c>
      <c r="F85" s="532">
        <v>0.16116447677646772</v>
      </c>
      <c r="G85" s="533"/>
      <c r="H85" s="350">
        <v>19850</v>
      </c>
      <c r="I85" s="350">
        <v>20737.2</v>
      </c>
      <c r="J85" s="350">
        <v>17508.11409035623</v>
      </c>
      <c r="K85" s="350">
        <v>16715.824188523093</v>
      </c>
      <c r="L85" s="367"/>
    </row>
    <row r="86" spans="2:12" ht="15">
      <c r="B86" s="352" t="s">
        <v>756</v>
      </c>
      <c r="C86" s="349">
        <v>0.051516255049585125</v>
      </c>
      <c r="D86" s="348">
        <v>0.06597198012763705</v>
      </c>
      <c r="E86" s="348">
        <v>0.04258115767324511</v>
      </c>
      <c r="F86" s="532">
        <v>0.05707496538640311</v>
      </c>
      <c r="G86" s="533"/>
      <c r="H86" s="350">
        <v>10513.715499388245</v>
      </c>
      <c r="I86" s="350">
        <v>10657.85416195547</v>
      </c>
      <c r="J86" s="350">
        <v>10424.620545190091</v>
      </c>
      <c r="K86" s="350">
        <v>10569.142279949463</v>
      </c>
      <c r="L86" s="367"/>
    </row>
    <row r="87" spans="2:12" ht="15">
      <c r="B87" s="352" t="s">
        <v>757</v>
      </c>
      <c r="C87" s="362">
        <v>0.2245964723841185</v>
      </c>
      <c r="D87" s="348">
        <v>0.24042581831116494</v>
      </c>
      <c r="E87" s="348">
        <v>0.1738055298339174</v>
      </c>
      <c r="F87" s="532">
        <v>0.15520561759160878</v>
      </c>
      <c r="G87" s="533"/>
      <c r="H87" s="350">
        <v>18364.495924654686</v>
      </c>
      <c r="I87" s="350">
        <v>19085.888892979423</v>
      </c>
      <c r="J87" s="350">
        <v>16172.920565020318</v>
      </c>
      <c r="K87" s="350">
        <v>15416.219185269592</v>
      </c>
      <c r="L87" s="367"/>
    </row>
    <row r="88" spans="2:12" ht="15">
      <c r="B88" s="352" t="s">
        <v>758</v>
      </c>
      <c r="C88" s="362" t="s">
        <v>804</v>
      </c>
      <c r="D88" s="362" t="s">
        <v>804</v>
      </c>
      <c r="E88" s="362" t="s">
        <v>804</v>
      </c>
      <c r="F88" s="534" t="s">
        <v>804</v>
      </c>
      <c r="G88" s="535"/>
      <c r="H88" s="362" t="s">
        <v>804</v>
      </c>
      <c r="I88" s="362" t="s">
        <v>804</v>
      </c>
      <c r="J88" s="362" t="s">
        <v>804</v>
      </c>
      <c r="K88" s="362" t="s">
        <v>804</v>
      </c>
      <c r="L88" s="415"/>
    </row>
    <row r="89" spans="2:12" ht="15">
      <c r="B89" s="388"/>
      <c r="C89" s="412"/>
      <c r="D89" s="412"/>
      <c r="E89" s="412"/>
      <c r="F89" s="412"/>
      <c r="G89" s="412"/>
      <c r="H89" s="413"/>
      <c r="I89" s="413"/>
      <c r="J89" s="413"/>
      <c r="K89" s="413"/>
      <c r="L89" s="345"/>
    </row>
    <row r="90" spans="2:12" ht="15"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</row>
    <row r="91" spans="2:12" ht="15">
      <c r="B91" s="497" t="s">
        <v>805</v>
      </c>
      <c r="C91" s="497"/>
      <c r="D91" s="497"/>
      <c r="E91" s="497"/>
      <c r="F91" s="497"/>
      <c r="G91" s="388"/>
      <c r="H91" s="345"/>
      <c r="I91" s="345"/>
      <c r="J91" s="345"/>
      <c r="K91" s="345"/>
      <c r="L91" s="345"/>
    </row>
    <row r="92" spans="2:12" ht="64.5">
      <c r="B92" s="416" t="s">
        <v>780</v>
      </c>
      <c r="C92" s="417" t="s">
        <v>837</v>
      </c>
      <c r="D92" s="417" t="s">
        <v>756</v>
      </c>
      <c r="E92" s="417" t="s">
        <v>757</v>
      </c>
      <c r="F92" s="417" t="s">
        <v>758</v>
      </c>
      <c r="G92" s="345"/>
      <c r="H92" s="345"/>
      <c r="I92" s="345"/>
      <c r="J92" s="345"/>
      <c r="K92" s="345"/>
      <c r="L92" s="345"/>
    </row>
    <row r="93" spans="2:12" ht="15">
      <c r="B93" s="346" t="s">
        <v>760</v>
      </c>
      <c r="C93" s="361">
        <v>420000</v>
      </c>
      <c r="D93" s="361">
        <v>120000</v>
      </c>
      <c r="E93" s="361">
        <v>360000</v>
      </c>
      <c r="F93" s="362" t="s">
        <v>804</v>
      </c>
      <c r="G93" s="414"/>
      <c r="H93" s="345"/>
      <c r="I93" s="345"/>
      <c r="J93" s="345"/>
      <c r="K93" s="345"/>
      <c r="L93" s="345"/>
    </row>
    <row r="94" spans="2:12" ht="15">
      <c r="B94" s="346" t="s">
        <v>761</v>
      </c>
      <c r="C94" s="361">
        <v>614849.2805329</v>
      </c>
      <c r="D94" s="361">
        <v>126369.393904887</v>
      </c>
      <c r="E94" s="361">
        <v>498958.793753093</v>
      </c>
      <c r="F94" s="362" t="s">
        <v>804</v>
      </c>
      <c r="G94" s="414"/>
      <c r="H94" s="345"/>
      <c r="I94" s="345"/>
      <c r="J94" s="345"/>
      <c r="K94" s="345"/>
      <c r="L94" s="345"/>
    </row>
    <row r="95" spans="2:12" ht="15">
      <c r="B95" s="346" t="s">
        <v>762</v>
      </c>
      <c r="C95" s="362">
        <v>0.223676505297797</v>
      </c>
      <c r="D95" s="362">
        <v>0.100329075298165</v>
      </c>
      <c r="E95" s="362">
        <v>0.224341242949921</v>
      </c>
      <c r="F95" s="362" t="s">
        <v>804</v>
      </c>
      <c r="G95" s="414"/>
      <c r="H95" s="345"/>
      <c r="I95" s="345"/>
      <c r="J95" s="345"/>
      <c r="K95" s="345"/>
      <c r="L95" s="345"/>
    </row>
    <row r="96" spans="2:12" ht="15">
      <c r="B96" s="346" t="s">
        <v>763</v>
      </c>
      <c r="C96" s="362">
        <v>0.19538481974495</v>
      </c>
      <c r="D96" s="362">
        <v>0.0933113392089939</v>
      </c>
      <c r="E96" s="362">
        <v>0.201423579649937</v>
      </c>
      <c r="F96" s="362" t="s">
        <v>804</v>
      </c>
      <c r="G96" s="414"/>
      <c r="H96" s="345"/>
      <c r="I96" s="345"/>
      <c r="J96" s="345"/>
      <c r="K96" s="345"/>
      <c r="L96" s="345"/>
    </row>
    <row r="97" spans="2:12" ht="15">
      <c r="B97" s="346" t="s">
        <v>764</v>
      </c>
      <c r="C97" s="362">
        <v>0.1825</v>
      </c>
      <c r="D97" s="362">
        <v>0.1052</v>
      </c>
      <c r="E97" s="362">
        <v>0.1898</v>
      </c>
      <c r="F97" s="362" t="s">
        <v>804</v>
      </c>
      <c r="G97" s="414"/>
      <c r="H97" s="345"/>
      <c r="I97" s="345"/>
      <c r="J97" s="345"/>
      <c r="K97" s="345"/>
      <c r="L97" s="345"/>
    </row>
    <row r="98" spans="2:12" ht="15"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</row>
    <row r="99" spans="2:12" ht="15">
      <c r="B99" s="497" t="s">
        <v>806</v>
      </c>
      <c r="C99" s="497"/>
      <c r="D99" s="497"/>
      <c r="E99" s="497"/>
      <c r="F99" s="497"/>
      <c r="G99" s="388"/>
      <c r="H99" s="345"/>
      <c r="I99" s="345"/>
      <c r="J99" s="345"/>
      <c r="K99" s="345"/>
      <c r="L99" s="345"/>
    </row>
    <row r="100" spans="2:12" ht="64.5">
      <c r="B100" s="363" t="s">
        <v>780</v>
      </c>
      <c r="C100" s="417" t="s">
        <v>837</v>
      </c>
      <c r="D100" s="364" t="s">
        <v>756</v>
      </c>
      <c r="E100" s="364" t="s">
        <v>757</v>
      </c>
      <c r="F100" s="364" t="s">
        <v>758</v>
      </c>
      <c r="G100" s="345"/>
      <c r="H100" s="345"/>
      <c r="I100" s="345"/>
      <c r="J100" s="345"/>
      <c r="K100" s="345"/>
      <c r="L100" s="345"/>
    </row>
    <row r="101" spans="2:12" ht="15">
      <c r="B101" s="346" t="s">
        <v>760</v>
      </c>
      <c r="C101" s="361">
        <v>420000</v>
      </c>
      <c r="D101" s="361">
        <v>120000</v>
      </c>
      <c r="E101" s="361">
        <v>360000</v>
      </c>
      <c r="F101" s="362" t="s">
        <v>804</v>
      </c>
      <c r="G101" s="414"/>
      <c r="H101" s="345"/>
      <c r="I101" s="345"/>
      <c r="J101" s="345"/>
      <c r="K101" s="345"/>
      <c r="L101" s="345"/>
    </row>
    <row r="102" spans="2:12" ht="15">
      <c r="B102" s="346" t="s">
        <v>761</v>
      </c>
      <c r="C102" s="361">
        <v>631406.048359537</v>
      </c>
      <c r="D102" s="361">
        <v>127322.870972299</v>
      </c>
      <c r="E102" s="361">
        <v>510553.022433713</v>
      </c>
      <c r="F102" s="362" t="s">
        <v>804</v>
      </c>
      <c r="G102" s="414"/>
      <c r="H102" s="345"/>
      <c r="I102" s="345"/>
      <c r="J102" s="345"/>
      <c r="K102" s="345"/>
      <c r="L102" s="345"/>
    </row>
    <row r="103" spans="2:12" ht="15">
      <c r="B103" s="346" t="s">
        <v>762</v>
      </c>
      <c r="C103" s="362">
        <v>0.240077181141645</v>
      </c>
      <c r="D103" s="362">
        <v>0.115598152093202</v>
      </c>
      <c r="E103" s="362">
        <v>0.241068297559981</v>
      </c>
      <c r="F103" s="362" t="s">
        <v>804</v>
      </c>
      <c r="G103" s="414"/>
      <c r="H103" s="345"/>
      <c r="I103" s="345"/>
      <c r="J103" s="345"/>
      <c r="K103" s="345"/>
      <c r="L103" s="345"/>
    </row>
    <row r="104" spans="2:12" ht="15">
      <c r="B104" s="346" t="s">
        <v>763</v>
      </c>
      <c r="C104" s="362">
        <v>0.19538481974495</v>
      </c>
      <c r="D104" s="362">
        <v>0.0933113392089939</v>
      </c>
      <c r="E104" s="362">
        <v>0.201423579649937</v>
      </c>
      <c r="F104" s="362" t="s">
        <v>804</v>
      </c>
      <c r="G104" s="414"/>
      <c r="H104" s="345"/>
      <c r="I104" s="345"/>
      <c r="J104" s="345"/>
      <c r="K104" s="345"/>
      <c r="L104" s="345"/>
    </row>
    <row r="105" spans="2:12" ht="15">
      <c r="B105" s="346" t="s">
        <v>764</v>
      </c>
      <c r="C105" s="362">
        <v>0.1825</v>
      </c>
      <c r="D105" s="362">
        <v>0.1052</v>
      </c>
      <c r="E105" s="362">
        <v>0.1898</v>
      </c>
      <c r="F105" s="362" t="s">
        <v>804</v>
      </c>
      <c r="G105" s="414"/>
      <c r="H105" s="345"/>
      <c r="I105" s="345"/>
      <c r="J105" s="345"/>
      <c r="K105" s="345"/>
      <c r="L105" s="345"/>
    </row>
    <row r="106" spans="2:12" ht="15">
      <c r="B106" s="388"/>
      <c r="C106" s="414"/>
      <c r="D106" s="414"/>
      <c r="E106" s="414"/>
      <c r="F106" s="414"/>
      <c r="G106" s="414"/>
      <c r="H106" s="345"/>
      <c r="I106" s="345"/>
      <c r="J106" s="345"/>
      <c r="K106" s="345"/>
      <c r="L106" s="345"/>
    </row>
    <row r="107" spans="2:12" ht="15">
      <c r="B107" s="363" t="s">
        <v>766</v>
      </c>
      <c r="C107" s="363"/>
      <c r="D107" s="414"/>
      <c r="E107" s="414"/>
      <c r="F107" s="414"/>
      <c r="G107" s="414"/>
      <c r="H107" s="345"/>
      <c r="I107" s="345"/>
      <c r="J107" s="345"/>
      <c r="K107" s="345"/>
      <c r="L107" s="345"/>
    </row>
    <row r="108" spans="2:12" ht="15">
      <c r="B108" s="347" t="s">
        <v>767</v>
      </c>
      <c r="C108" s="355">
        <v>0.18599801724348</v>
      </c>
      <c r="D108" s="414"/>
      <c r="E108" s="414"/>
      <c r="F108" s="414"/>
      <c r="G108" s="414"/>
      <c r="H108" s="345"/>
      <c r="I108" s="345"/>
      <c r="J108" s="345"/>
      <c r="K108" s="345"/>
      <c r="L108" s="345"/>
    </row>
    <row r="109" spans="2:12" ht="15">
      <c r="B109" s="347" t="s">
        <v>768</v>
      </c>
      <c r="C109" s="355">
        <v>0.22821187348500888</v>
      </c>
      <c r="D109" s="414"/>
      <c r="E109" s="414"/>
      <c r="F109" s="414"/>
      <c r="G109" s="414"/>
      <c r="H109" s="345"/>
      <c r="I109" s="345"/>
      <c r="J109" s="345"/>
      <c r="K109" s="345"/>
      <c r="L109" s="345"/>
    </row>
    <row r="110" spans="2:12" ht="15">
      <c r="B110" s="347" t="s">
        <v>769</v>
      </c>
      <c r="C110" s="356">
        <v>0.8393036679587329</v>
      </c>
      <c r="D110" s="414"/>
      <c r="E110" s="414"/>
      <c r="F110" s="414"/>
      <c r="G110" s="414"/>
      <c r="H110" s="345"/>
      <c r="I110" s="345"/>
      <c r="J110" s="345"/>
      <c r="K110" s="345"/>
      <c r="L110" s="345"/>
    </row>
    <row r="111" spans="2:12" ht="15">
      <c r="B111" s="347" t="s">
        <v>770</v>
      </c>
      <c r="C111" s="356">
        <v>0.737682042507438</v>
      </c>
      <c r="D111" s="414"/>
      <c r="E111" s="414"/>
      <c r="F111" s="414"/>
      <c r="G111" s="414"/>
      <c r="H111" s="345"/>
      <c r="I111" s="345"/>
      <c r="J111" s="345"/>
      <c r="K111" s="345"/>
      <c r="L111" s="345"/>
    </row>
    <row r="112" spans="2:12" ht="15">
      <c r="B112" s="347" t="s">
        <v>771</v>
      </c>
      <c r="C112" s="356">
        <v>0.21162073781121002</v>
      </c>
      <c r="D112" s="414"/>
      <c r="E112" s="414"/>
      <c r="F112" s="414"/>
      <c r="G112" s="414"/>
      <c r="H112" s="345"/>
      <c r="I112" s="345"/>
      <c r="J112" s="345"/>
      <c r="K112" s="345"/>
      <c r="L112" s="345"/>
    </row>
    <row r="113" spans="2:12" ht="15">
      <c r="B113" s="347" t="s">
        <v>772</v>
      </c>
      <c r="C113" s="357">
        <v>-0.03946809562669784</v>
      </c>
      <c r="D113" s="414"/>
      <c r="E113" s="414"/>
      <c r="F113" s="414"/>
      <c r="G113" s="414"/>
      <c r="H113" s="345"/>
      <c r="I113" s="345"/>
      <c r="J113" s="345"/>
      <c r="K113" s="345"/>
      <c r="L113" s="345"/>
    </row>
    <row r="114" spans="2:12" ht="15">
      <c r="B114" s="358" t="s">
        <v>773</v>
      </c>
      <c r="C114" s="359">
        <v>0.3426885776139652</v>
      </c>
      <c r="D114" s="414"/>
      <c r="E114" s="414"/>
      <c r="F114" s="414"/>
      <c r="G114" s="414"/>
      <c r="H114" s="345"/>
      <c r="I114" s="345"/>
      <c r="J114" s="345"/>
      <c r="K114" s="345"/>
      <c r="L114" s="345"/>
    </row>
    <row r="115" spans="2:12" ht="15">
      <c r="B115" s="346" t="s">
        <v>774</v>
      </c>
      <c r="C115" s="360">
        <v>0.066</v>
      </c>
      <c r="D115" s="345"/>
      <c r="E115" s="345"/>
      <c r="F115" s="345"/>
      <c r="G115" s="345"/>
      <c r="H115" s="345"/>
      <c r="I115" s="345"/>
      <c r="J115" s="345"/>
      <c r="K115" s="345"/>
      <c r="L115" s="345"/>
    </row>
    <row r="116" spans="2:12" ht="15"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</row>
    <row r="117" spans="2:12" ht="15">
      <c r="B117" s="353" t="s">
        <v>777</v>
      </c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</row>
    <row r="118" spans="2:12" ht="15">
      <c r="B118" s="346" t="s">
        <v>807</v>
      </c>
      <c r="C118" s="388"/>
      <c r="D118" s="345"/>
      <c r="E118" s="345"/>
      <c r="F118" s="345"/>
      <c r="G118" s="345"/>
      <c r="H118" s="345"/>
      <c r="I118" s="345"/>
      <c r="J118" s="345"/>
      <c r="K118" s="345"/>
      <c r="L118" s="345"/>
    </row>
    <row r="119" spans="2:12" ht="15">
      <c r="B119" s="346" t="s">
        <v>808</v>
      </c>
      <c r="C119" s="388"/>
      <c r="D119" s="345"/>
      <c r="E119" s="345"/>
      <c r="F119" s="345"/>
      <c r="G119" s="345"/>
      <c r="H119" s="345"/>
      <c r="I119" s="345"/>
      <c r="J119" s="345"/>
      <c r="K119" s="345"/>
      <c r="L119" s="345"/>
    </row>
    <row r="120" ht="15.75" thickBot="1"/>
    <row r="121" spans="2:6" ht="15">
      <c r="B121" s="418"/>
      <c r="C121" s="419"/>
      <c r="D121" s="419"/>
      <c r="E121" s="420" t="s">
        <v>809</v>
      </c>
      <c r="F121" s="421"/>
    </row>
    <row r="122" spans="2:6" ht="15">
      <c r="B122" s="422" t="s">
        <v>782</v>
      </c>
      <c r="C122" s="423"/>
      <c r="D122" s="423"/>
      <c r="E122" s="424"/>
      <c r="F122" s="373"/>
    </row>
    <row r="123" spans="2:6" ht="15">
      <c r="B123" s="425" t="s">
        <v>783</v>
      </c>
      <c r="C123" s="423"/>
      <c r="D123" s="423"/>
      <c r="E123" s="424"/>
      <c r="F123" s="373"/>
    </row>
    <row r="124" spans="2:6" ht="15">
      <c r="B124" s="426" t="s">
        <v>810</v>
      </c>
      <c r="C124" s="423"/>
      <c r="D124" s="423"/>
      <c r="E124" s="424"/>
      <c r="F124" s="373"/>
    </row>
    <row r="125" spans="2:6" ht="15">
      <c r="B125" s="426" t="s">
        <v>811</v>
      </c>
      <c r="C125" s="423"/>
      <c r="D125" s="423"/>
      <c r="E125" s="424"/>
      <c r="F125" s="373"/>
    </row>
    <row r="126" spans="2:6" ht="15">
      <c r="B126" s="427"/>
      <c r="C126" s="423"/>
      <c r="D126" s="423"/>
      <c r="E126" s="424"/>
      <c r="F126" s="373"/>
    </row>
    <row r="127" spans="2:6" ht="15.75" thickBot="1">
      <c r="B127" s="428" t="s">
        <v>785</v>
      </c>
      <c r="C127" s="429"/>
      <c r="D127" s="429"/>
      <c r="E127" s="430"/>
      <c r="F127" s="381"/>
    </row>
    <row r="128" ht="15.75" thickBot="1"/>
    <row r="129" ht="15">
      <c r="B129" s="431" t="s">
        <v>786</v>
      </c>
    </row>
    <row r="130" ht="15">
      <c r="B130" s="432" t="s">
        <v>787</v>
      </c>
    </row>
    <row r="131" ht="15">
      <c r="B131" s="433"/>
    </row>
    <row r="132" ht="15">
      <c r="B132" s="433"/>
    </row>
    <row r="133" ht="15">
      <c r="B133" s="433"/>
    </row>
    <row r="134" ht="15">
      <c r="B134" s="433"/>
    </row>
    <row r="135" ht="15">
      <c r="B135" s="433"/>
    </row>
    <row r="136" ht="15">
      <c r="B136" s="433"/>
    </row>
    <row r="137" ht="15">
      <c r="B137" s="433"/>
    </row>
    <row r="138" ht="15">
      <c r="B138" s="433"/>
    </row>
    <row r="139" ht="15.75" thickBot="1">
      <c r="B139" s="434"/>
    </row>
  </sheetData>
  <mergeCells count="16">
    <mergeCell ref="B46:D46"/>
    <mergeCell ref="B50:B51"/>
    <mergeCell ref="C50:C51"/>
    <mergeCell ref="B1:F1"/>
    <mergeCell ref="B82:K82"/>
    <mergeCell ref="B83:B84"/>
    <mergeCell ref="C83:D83"/>
    <mergeCell ref="H83:K83"/>
    <mergeCell ref="B91:F91"/>
    <mergeCell ref="B99:F99"/>
    <mergeCell ref="F83:G83"/>
    <mergeCell ref="F84:G84"/>
    <mergeCell ref="F85:G85"/>
    <mergeCell ref="F86:G86"/>
    <mergeCell ref="F87:G87"/>
    <mergeCell ref="F88:G88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K271"/>
  <sheetViews>
    <sheetView workbookViewId="0" topLeftCell="A222">
      <selection activeCell="C223" sqref="C223"/>
    </sheetView>
  </sheetViews>
  <sheetFormatPr defaultColWidth="9.140625" defaultRowHeight="15"/>
  <cols>
    <col min="1" max="1" width="3.421875" style="0" customWidth="1"/>
    <col min="2" max="2" width="61.140625" style="0" customWidth="1"/>
    <col min="3" max="4" width="19.28125" style="0" bestFit="1" customWidth="1"/>
    <col min="5" max="5" width="10.8515625" style="0" bestFit="1" customWidth="1"/>
    <col min="6" max="6" width="20.28125" style="0" customWidth="1"/>
    <col min="7" max="7" width="7.57421875" style="0" bestFit="1" customWidth="1"/>
    <col min="8" max="8" width="8.00390625" style="0" customWidth="1"/>
    <col min="9" max="9" width="10.421875" style="0" customWidth="1"/>
    <col min="10" max="10" width="15.421875" style="177" customWidth="1"/>
  </cols>
  <sheetData>
    <row r="1" spans="1:10" ht="15.95" customHeight="1">
      <c r="A1" s="2"/>
      <c r="B1" s="526" t="s">
        <v>728</v>
      </c>
      <c r="C1" s="526"/>
      <c r="D1" s="526"/>
      <c r="E1" s="526"/>
      <c r="F1" s="2"/>
      <c r="G1" s="2"/>
      <c r="H1" s="2"/>
      <c r="I1" s="2"/>
      <c r="J1" s="175"/>
    </row>
    <row r="2" spans="1:10" ht="12.95" customHeight="1">
      <c r="A2" s="2"/>
      <c r="B2" s="4"/>
      <c r="C2" s="2"/>
      <c r="D2" s="2"/>
      <c r="E2" s="2"/>
      <c r="F2" s="2"/>
      <c r="G2" s="2"/>
      <c r="H2" s="2"/>
      <c r="I2" s="2"/>
      <c r="J2" s="175"/>
    </row>
    <row r="3" spans="1:10" ht="12.95" customHeight="1">
      <c r="A3" s="5" t="s">
        <v>5</v>
      </c>
      <c r="B3" s="185" t="s">
        <v>493</v>
      </c>
      <c r="C3" s="2"/>
      <c r="D3" s="2"/>
      <c r="E3" s="2"/>
      <c r="F3" s="2"/>
      <c r="G3" s="2"/>
      <c r="H3" s="2"/>
      <c r="I3" s="2"/>
      <c r="J3" s="175"/>
    </row>
    <row r="4" spans="1:10" ht="27.95" customHeight="1">
      <c r="A4" s="2"/>
      <c r="B4" s="6" t="s">
        <v>6</v>
      </c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9" t="s">
        <v>13</v>
      </c>
      <c r="J4" s="176"/>
    </row>
    <row r="5" spans="1:10" ht="12.95" customHeight="1">
      <c r="A5" s="2"/>
      <c r="B5" s="11" t="s">
        <v>14</v>
      </c>
      <c r="C5" s="12"/>
      <c r="D5" s="12"/>
      <c r="E5" s="12"/>
      <c r="F5" s="12"/>
      <c r="G5" s="12"/>
      <c r="H5" s="13"/>
      <c r="I5" s="14"/>
      <c r="J5" s="175"/>
    </row>
    <row r="6" spans="1:10" ht="12.95" customHeight="1">
      <c r="A6" s="2"/>
      <c r="B6" s="11" t="s">
        <v>15</v>
      </c>
      <c r="C6" s="12"/>
      <c r="D6" s="12"/>
      <c r="E6" s="12"/>
      <c r="F6" s="2"/>
      <c r="G6" s="13"/>
      <c r="H6" s="13"/>
      <c r="I6" s="14"/>
      <c r="J6" s="175"/>
    </row>
    <row r="7" spans="1:10" ht="12.95" customHeight="1">
      <c r="A7" s="15" t="s">
        <v>121</v>
      </c>
      <c r="B7" s="16" t="s">
        <v>122</v>
      </c>
      <c r="C7" s="12" t="s">
        <v>123</v>
      </c>
      <c r="D7" s="12" t="s">
        <v>16</v>
      </c>
      <c r="E7" s="17">
        <v>9976423</v>
      </c>
      <c r="F7" s="18">
        <v>3247.33</v>
      </c>
      <c r="G7" s="19">
        <v>0.0278</v>
      </c>
      <c r="H7" s="20"/>
      <c r="I7" s="21"/>
      <c r="J7" s="175"/>
    </row>
    <row r="8" spans="1:10" ht="12.95" customHeight="1">
      <c r="A8" s="15" t="s">
        <v>124</v>
      </c>
      <c r="B8" s="16" t="s">
        <v>125</v>
      </c>
      <c r="C8" s="12" t="s">
        <v>126</v>
      </c>
      <c r="D8" s="12" t="s">
        <v>127</v>
      </c>
      <c r="E8" s="17">
        <v>1089812</v>
      </c>
      <c r="F8" s="18">
        <v>2348</v>
      </c>
      <c r="G8" s="19">
        <v>0.0201</v>
      </c>
      <c r="H8" s="20"/>
      <c r="I8" s="21"/>
      <c r="J8" s="175"/>
    </row>
    <row r="9" spans="1:10" ht="12.95" customHeight="1">
      <c r="A9" s="15" t="s">
        <v>21</v>
      </c>
      <c r="B9" s="16" t="s">
        <v>22</v>
      </c>
      <c r="C9" s="12" t="s">
        <v>23</v>
      </c>
      <c r="D9" s="12" t="s">
        <v>24</v>
      </c>
      <c r="E9" s="17">
        <v>1008630</v>
      </c>
      <c r="F9" s="18">
        <v>2269.92</v>
      </c>
      <c r="G9" s="19">
        <v>0.0194</v>
      </c>
      <c r="H9" s="20"/>
      <c r="I9" s="21"/>
      <c r="J9" s="175"/>
    </row>
    <row r="10" spans="1:10" ht="12.95" customHeight="1">
      <c r="A10" s="15" t="s">
        <v>25</v>
      </c>
      <c r="B10" s="16" t="s">
        <v>26</v>
      </c>
      <c r="C10" s="12" t="s">
        <v>27</v>
      </c>
      <c r="D10" s="12" t="s">
        <v>28</v>
      </c>
      <c r="E10" s="17">
        <v>1043670</v>
      </c>
      <c r="F10" s="18">
        <v>2230.32</v>
      </c>
      <c r="G10" s="19">
        <v>0.0191</v>
      </c>
      <c r="H10" s="20"/>
      <c r="I10" s="21"/>
      <c r="J10" s="175"/>
    </row>
    <row r="11" spans="1:10" ht="12.95" customHeight="1">
      <c r="A11" s="15" t="s">
        <v>128</v>
      </c>
      <c r="B11" s="16" t="s">
        <v>129</v>
      </c>
      <c r="C11" s="12" t="s">
        <v>130</v>
      </c>
      <c r="D11" s="12" t="s">
        <v>29</v>
      </c>
      <c r="E11" s="17">
        <v>61439</v>
      </c>
      <c r="F11" s="18">
        <v>2221.66</v>
      </c>
      <c r="G11" s="19">
        <v>0.019</v>
      </c>
      <c r="H11" s="20"/>
      <c r="I11" s="21"/>
      <c r="J11" s="175"/>
    </row>
    <row r="12" spans="1:10" ht="12.95" customHeight="1">
      <c r="A12" s="15" t="s">
        <v>17</v>
      </c>
      <c r="B12" s="16" t="s">
        <v>18</v>
      </c>
      <c r="C12" s="12" t="s">
        <v>19</v>
      </c>
      <c r="D12" s="12" t="s">
        <v>20</v>
      </c>
      <c r="E12" s="17">
        <v>626420</v>
      </c>
      <c r="F12" s="18">
        <v>2076.9</v>
      </c>
      <c r="G12" s="19">
        <v>0.0178</v>
      </c>
      <c r="H12" s="20"/>
      <c r="I12" s="21"/>
      <c r="J12" s="175"/>
    </row>
    <row r="13" spans="1:10" ht="12.95" customHeight="1">
      <c r="A13" s="2"/>
      <c r="B13" s="11" t="s">
        <v>30</v>
      </c>
      <c r="C13" s="12"/>
      <c r="D13" s="12"/>
      <c r="E13" s="12"/>
      <c r="F13" s="22">
        <v>14394.13</v>
      </c>
      <c r="G13" s="23">
        <v>0.1232</v>
      </c>
      <c r="H13" s="24"/>
      <c r="I13" s="25"/>
      <c r="J13" s="175"/>
    </row>
    <row r="14" spans="1:10" ht="12.95" customHeight="1">
      <c r="A14" s="2"/>
      <c r="B14" s="26" t="s">
        <v>31</v>
      </c>
      <c r="C14" s="1"/>
      <c r="D14" s="1"/>
      <c r="E14" s="1"/>
      <c r="F14" s="24" t="s">
        <v>61</v>
      </c>
      <c r="G14" s="24" t="s">
        <v>61</v>
      </c>
      <c r="H14" s="24"/>
      <c r="I14" s="25"/>
      <c r="J14" s="175"/>
    </row>
    <row r="15" spans="1:10" ht="12.95" customHeight="1">
      <c r="A15" s="2"/>
      <c r="B15" s="26" t="s">
        <v>30</v>
      </c>
      <c r="C15" s="1"/>
      <c r="D15" s="1"/>
      <c r="E15" s="1"/>
      <c r="F15" s="24" t="s">
        <v>61</v>
      </c>
      <c r="G15" s="24" t="s">
        <v>61</v>
      </c>
      <c r="H15" s="24"/>
      <c r="I15" s="25"/>
      <c r="J15" s="175"/>
    </row>
    <row r="16" spans="1:10" ht="12.95" customHeight="1">
      <c r="A16" s="146"/>
      <c r="B16" s="39" t="s">
        <v>401</v>
      </c>
      <c r="C16" s="40"/>
      <c r="D16" s="41"/>
      <c r="E16" s="40"/>
      <c r="F16" s="42"/>
      <c r="G16" s="43"/>
      <c r="H16" s="43"/>
      <c r="I16" s="147"/>
      <c r="J16" s="175"/>
    </row>
    <row r="17" spans="1:10" ht="12.95" customHeight="1">
      <c r="A17" s="146"/>
      <c r="B17" s="44" t="s">
        <v>402</v>
      </c>
      <c r="C17" s="40" t="s">
        <v>403</v>
      </c>
      <c r="D17" s="41" t="s">
        <v>404</v>
      </c>
      <c r="E17" s="45">
        <v>1605823</v>
      </c>
      <c r="F17" s="46">
        <v>4626.22</v>
      </c>
      <c r="G17" s="47">
        <v>0.0396</v>
      </c>
      <c r="H17" s="43"/>
      <c r="I17" s="147"/>
      <c r="J17" s="175"/>
    </row>
    <row r="18" spans="1:10" ht="12.95" customHeight="1">
      <c r="A18" s="146"/>
      <c r="B18" s="44" t="s">
        <v>405</v>
      </c>
      <c r="C18" s="40" t="s">
        <v>406</v>
      </c>
      <c r="D18" s="41" t="s">
        <v>404</v>
      </c>
      <c r="E18" s="45">
        <v>823865</v>
      </c>
      <c r="F18" s="46">
        <v>2768.6</v>
      </c>
      <c r="G18" s="47">
        <v>0.0237</v>
      </c>
      <c r="H18" s="43"/>
      <c r="I18" s="147"/>
      <c r="J18" s="175"/>
    </row>
    <row r="19" spans="1:10" ht="12.95" customHeight="1">
      <c r="A19" s="146"/>
      <c r="B19" s="44" t="s">
        <v>407</v>
      </c>
      <c r="C19" s="40" t="s">
        <v>408</v>
      </c>
      <c r="D19" s="41" t="s">
        <v>404</v>
      </c>
      <c r="E19" s="45">
        <v>493139</v>
      </c>
      <c r="F19" s="46">
        <v>1648.61</v>
      </c>
      <c r="G19" s="47">
        <v>0.0141</v>
      </c>
      <c r="H19" s="43"/>
      <c r="I19" s="147"/>
      <c r="J19" s="175"/>
    </row>
    <row r="20" spans="1:10" ht="12.95" customHeight="1">
      <c r="A20" s="146"/>
      <c r="B20" s="39" t="s">
        <v>30</v>
      </c>
      <c r="C20" s="40"/>
      <c r="D20" s="41"/>
      <c r="E20" s="40"/>
      <c r="F20" s="48">
        <v>9043.43</v>
      </c>
      <c r="G20" s="49">
        <v>0.0774</v>
      </c>
      <c r="H20" s="43"/>
      <c r="I20" s="147"/>
      <c r="J20" s="175"/>
    </row>
    <row r="21" spans="1:10" ht="12.95" customHeight="1">
      <c r="A21" s="148"/>
      <c r="B21" s="39" t="s">
        <v>32</v>
      </c>
      <c r="C21" s="40"/>
      <c r="D21" s="41"/>
      <c r="E21" s="40"/>
      <c r="F21" s="149">
        <v>23437.559999999998</v>
      </c>
      <c r="G21" s="150">
        <v>0.2006</v>
      </c>
      <c r="H21" s="43"/>
      <c r="I21" s="147"/>
      <c r="J21" s="175"/>
    </row>
    <row r="22" spans="1:10" ht="12.95" customHeight="1">
      <c r="A22" s="148"/>
      <c r="B22" s="151" t="s">
        <v>47</v>
      </c>
      <c r="C22" s="152"/>
      <c r="D22" s="152"/>
      <c r="E22" s="152"/>
      <c r="F22" s="152"/>
      <c r="G22" s="152"/>
      <c r="H22" s="153"/>
      <c r="I22" s="154"/>
      <c r="J22" s="175"/>
    </row>
    <row r="23" spans="1:10" ht="12.95" customHeight="1">
      <c r="A23" s="2"/>
      <c r="B23" s="11" t="s">
        <v>48</v>
      </c>
      <c r="C23" s="12"/>
      <c r="D23" s="12"/>
      <c r="E23" s="12"/>
      <c r="F23" s="2"/>
      <c r="G23" s="13"/>
      <c r="H23" s="13"/>
      <c r="I23" s="14"/>
      <c r="J23" s="175"/>
    </row>
    <row r="24" spans="1:10" ht="12.95" customHeight="1">
      <c r="A24" s="15" t="s">
        <v>131</v>
      </c>
      <c r="B24" s="16" t="s">
        <v>319</v>
      </c>
      <c r="C24" s="12" t="s">
        <v>132</v>
      </c>
      <c r="D24" s="12" t="s">
        <v>51</v>
      </c>
      <c r="E24" s="17">
        <v>3000000</v>
      </c>
      <c r="F24" s="18">
        <v>3081.92</v>
      </c>
      <c r="G24" s="19">
        <v>0.0264</v>
      </c>
      <c r="H24" s="31">
        <v>0.07645814500000002</v>
      </c>
      <c r="I24" s="21"/>
      <c r="J24" s="175"/>
    </row>
    <row r="25" spans="1:10" ht="12.95" customHeight="1">
      <c r="A25" s="15" t="s">
        <v>133</v>
      </c>
      <c r="B25" s="16" t="s">
        <v>320</v>
      </c>
      <c r="C25" s="12" t="s">
        <v>134</v>
      </c>
      <c r="D25" s="12" t="s">
        <v>51</v>
      </c>
      <c r="E25" s="17">
        <v>3000000</v>
      </c>
      <c r="F25" s="18">
        <v>3060.59</v>
      </c>
      <c r="G25" s="19">
        <v>0.0262</v>
      </c>
      <c r="H25" s="31">
        <v>0.07666553124999999</v>
      </c>
      <c r="I25" s="21"/>
      <c r="J25" s="175"/>
    </row>
    <row r="26" spans="1:10" ht="12.95" customHeight="1">
      <c r="A26" s="15" t="s">
        <v>135</v>
      </c>
      <c r="B26" s="16" t="s">
        <v>321</v>
      </c>
      <c r="C26" s="12" t="s">
        <v>136</v>
      </c>
      <c r="D26" s="12" t="s">
        <v>51</v>
      </c>
      <c r="E26" s="17">
        <v>3000000</v>
      </c>
      <c r="F26" s="18">
        <v>2928.11</v>
      </c>
      <c r="G26" s="19">
        <v>0.0251</v>
      </c>
      <c r="H26" s="31">
        <v>0.07675527169800003</v>
      </c>
      <c r="I26" s="21"/>
      <c r="J26" s="175"/>
    </row>
    <row r="27" spans="1:10" ht="12.95" customHeight="1">
      <c r="A27" s="15" t="s">
        <v>137</v>
      </c>
      <c r="B27" s="16" t="s">
        <v>322</v>
      </c>
      <c r="C27" s="12" t="s">
        <v>138</v>
      </c>
      <c r="D27" s="12" t="s">
        <v>51</v>
      </c>
      <c r="E27" s="17">
        <v>2500000</v>
      </c>
      <c r="F27" s="18">
        <v>2569.1</v>
      </c>
      <c r="G27" s="19">
        <v>0.022</v>
      </c>
      <c r="H27" s="31">
        <v>0.07661376124999993</v>
      </c>
      <c r="I27" s="21"/>
      <c r="J27" s="175"/>
    </row>
    <row r="28" spans="1:10" ht="12.95" customHeight="1">
      <c r="A28" s="15" t="s">
        <v>139</v>
      </c>
      <c r="B28" s="16" t="s">
        <v>323</v>
      </c>
      <c r="C28" s="12" t="s">
        <v>140</v>
      </c>
      <c r="D28" s="12" t="s">
        <v>51</v>
      </c>
      <c r="E28" s="17">
        <v>2500000</v>
      </c>
      <c r="F28" s="18">
        <v>2539.75</v>
      </c>
      <c r="G28" s="19">
        <v>0.0217</v>
      </c>
      <c r="H28" s="31">
        <v>0.07676497536012514</v>
      </c>
      <c r="I28" s="21"/>
      <c r="J28" s="175"/>
    </row>
    <row r="29" spans="1:10" ht="12.95" customHeight="1">
      <c r="A29" s="15" t="s">
        <v>141</v>
      </c>
      <c r="B29" s="16" t="s">
        <v>142</v>
      </c>
      <c r="C29" s="12" t="s">
        <v>143</v>
      </c>
      <c r="D29" s="12" t="s">
        <v>399</v>
      </c>
      <c r="E29" s="17">
        <v>250</v>
      </c>
      <c r="F29" s="18">
        <v>2439.2</v>
      </c>
      <c r="G29" s="19">
        <v>0.0209</v>
      </c>
      <c r="H29" s="31">
        <v>0.0755</v>
      </c>
      <c r="I29" s="21"/>
      <c r="J29" s="175"/>
    </row>
    <row r="30" spans="1:10" ht="12.95" customHeight="1">
      <c r="A30" s="15" t="s">
        <v>144</v>
      </c>
      <c r="B30" s="16" t="s">
        <v>324</v>
      </c>
      <c r="C30" s="12" t="s">
        <v>145</v>
      </c>
      <c r="D30" s="12" t="s">
        <v>51</v>
      </c>
      <c r="E30" s="17">
        <v>2000000</v>
      </c>
      <c r="F30" s="18">
        <v>2071.94</v>
      </c>
      <c r="G30" s="19">
        <v>0.0177</v>
      </c>
      <c r="H30" s="31">
        <v>0.07657848172800015</v>
      </c>
      <c r="I30" s="21"/>
      <c r="J30" s="175"/>
    </row>
    <row r="31" spans="1:10" ht="12.95" customHeight="1">
      <c r="A31" s="15" t="s">
        <v>146</v>
      </c>
      <c r="B31" s="16" t="s">
        <v>325</v>
      </c>
      <c r="C31" s="12" t="s">
        <v>147</v>
      </c>
      <c r="D31" s="12" t="s">
        <v>51</v>
      </c>
      <c r="E31" s="17">
        <v>2000000</v>
      </c>
      <c r="F31" s="18">
        <v>2030.69</v>
      </c>
      <c r="G31" s="19">
        <v>0.0174</v>
      </c>
      <c r="H31" s="31">
        <v>0.07649145016200001</v>
      </c>
      <c r="I31" s="21"/>
      <c r="J31" s="175"/>
    </row>
    <row r="32" spans="1:10" ht="12.95" customHeight="1">
      <c r="A32" s="15" t="s">
        <v>148</v>
      </c>
      <c r="B32" s="16" t="s">
        <v>326</v>
      </c>
      <c r="C32" s="12" t="s">
        <v>149</v>
      </c>
      <c r="D32" s="12" t="s">
        <v>51</v>
      </c>
      <c r="E32" s="17">
        <v>2000000</v>
      </c>
      <c r="F32" s="18">
        <v>2008.13</v>
      </c>
      <c r="G32" s="19">
        <v>0.0172</v>
      </c>
      <c r="H32" s="31">
        <v>0.07676970500000002</v>
      </c>
      <c r="I32" s="21"/>
      <c r="J32" s="175"/>
    </row>
    <row r="33" spans="1:10" ht="12.95" customHeight="1">
      <c r="A33" s="15" t="s">
        <v>150</v>
      </c>
      <c r="B33" s="16" t="s">
        <v>327</v>
      </c>
      <c r="C33" s="12" t="s">
        <v>151</v>
      </c>
      <c r="D33" s="12" t="s">
        <v>51</v>
      </c>
      <c r="E33" s="17">
        <v>1500000</v>
      </c>
      <c r="F33" s="18">
        <v>1562.23</v>
      </c>
      <c r="G33" s="19">
        <v>0.0134</v>
      </c>
      <c r="H33" s="31">
        <v>0.07689396319999993</v>
      </c>
      <c r="I33" s="21"/>
      <c r="J33" s="175"/>
    </row>
    <row r="34" spans="1:10" ht="12.95" customHeight="1">
      <c r="A34" s="15" t="s">
        <v>152</v>
      </c>
      <c r="B34" s="16" t="s">
        <v>328</v>
      </c>
      <c r="C34" s="12" t="s">
        <v>153</v>
      </c>
      <c r="D34" s="12" t="s">
        <v>51</v>
      </c>
      <c r="E34" s="17">
        <v>1500000</v>
      </c>
      <c r="F34" s="18">
        <v>1559</v>
      </c>
      <c r="G34" s="19">
        <v>0.0133</v>
      </c>
      <c r="H34" s="31">
        <v>0.07685694624512505</v>
      </c>
      <c r="I34" s="21"/>
      <c r="J34" s="175"/>
    </row>
    <row r="35" spans="1:10" ht="12.95" customHeight="1">
      <c r="A35" s="15" t="s">
        <v>154</v>
      </c>
      <c r="B35" s="16" t="s">
        <v>329</v>
      </c>
      <c r="C35" s="12" t="s">
        <v>155</v>
      </c>
      <c r="D35" s="12" t="s">
        <v>51</v>
      </c>
      <c r="E35" s="17">
        <v>1500000</v>
      </c>
      <c r="F35" s="18">
        <v>1552.06</v>
      </c>
      <c r="G35" s="19">
        <v>0.0133</v>
      </c>
      <c r="H35" s="31">
        <v>0.07676953125</v>
      </c>
      <c r="I35" s="21"/>
      <c r="J35" s="175"/>
    </row>
    <row r="36" spans="1:10" ht="12.95" customHeight="1">
      <c r="A36" s="15" t="s">
        <v>156</v>
      </c>
      <c r="B36" s="16" t="s">
        <v>330</v>
      </c>
      <c r="C36" s="12" t="s">
        <v>157</v>
      </c>
      <c r="D36" s="12" t="s">
        <v>51</v>
      </c>
      <c r="E36" s="17">
        <v>1500000</v>
      </c>
      <c r="F36" s="18">
        <v>1549.54</v>
      </c>
      <c r="G36" s="19">
        <v>0.0133</v>
      </c>
      <c r="H36" s="31">
        <v>0.07640612500000012</v>
      </c>
      <c r="I36" s="21"/>
      <c r="J36" s="175"/>
    </row>
    <row r="37" spans="1:10" ht="12.95" customHeight="1">
      <c r="A37" s="15" t="s">
        <v>158</v>
      </c>
      <c r="B37" s="16" t="s">
        <v>331</v>
      </c>
      <c r="C37" s="12" t="s">
        <v>159</v>
      </c>
      <c r="D37" s="12" t="s">
        <v>51</v>
      </c>
      <c r="E37" s="17">
        <v>1500000</v>
      </c>
      <c r="F37" s="18">
        <v>1541.14</v>
      </c>
      <c r="G37" s="19">
        <v>0.0132</v>
      </c>
      <c r="H37" s="31">
        <v>0.07656214500000003</v>
      </c>
      <c r="I37" s="21"/>
      <c r="J37" s="175"/>
    </row>
    <row r="38" spans="1:10" ht="12.95" customHeight="1">
      <c r="A38" s="15" t="s">
        <v>160</v>
      </c>
      <c r="B38" s="16" t="s">
        <v>332</v>
      </c>
      <c r="C38" s="12" t="s">
        <v>161</v>
      </c>
      <c r="D38" s="12" t="s">
        <v>51</v>
      </c>
      <c r="E38" s="17">
        <v>1500000</v>
      </c>
      <c r="F38" s="18">
        <v>1540.96</v>
      </c>
      <c r="G38" s="19">
        <v>0.0132</v>
      </c>
      <c r="H38" s="31">
        <v>0.07645814500000002</v>
      </c>
      <c r="I38" s="21"/>
      <c r="J38" s="175"/>
    </row>
    <row r="39" spans="1:10" ht="12.95" customHeight="1">
      <c r="A39" s="15" t="s">
        <v>162</v>
      </c>
      <c r="B39" s="16" t="s">
        <v>333</v>
      </c>
      <c r="C39" s="12" t="s">
        <v>163</v>
      </c>
      <c r="D39" s="12" t="s">
        <v>51</v>
      </c>
      <c r="E39" s="17">
        <v>1500000</v>
      </c>
      <c r="F39" s="18">
        <v>1534.93</v>
      </c>
      <c r="G39" s="19">
        <v>0.0131</v>
      </c>
      <c r="H39" s="31">
        <v>0.07645814500000002</v>
      </c>
      <c r="I39" s="21"/>
      <c r="J39" s="175"/>
    </row>
    <row r="40" spans="1:10" ht="12.95" customHeight="1">
      <c r="A40" s="15" t="s">
        <v>164</v>
      </c>
      <c r="B40" s="16" t="s">
        <v>165</v>
      </c>
      <c r="C40" s="12" t="s">
        <v>166</v>
      </c>
      <c r="D40" s="12" t="s">
        <v>51</v>
      </c>
      <c r="E40" s="17">
        <v>1500000</v>
      </c>
      <c r="F40" s="18">
        <v>1508.6</v>
      </c>
      <c r="G40" s="19">
        <v>0.0129</v>
      </c>
      <c r="H40" s="31">
        <v>0.07357159368900001</v>
      </c>
      <c r="I40" s="21"/>
      <c r="J40" s="175"/>
    </row>
    <row r="41" spans="1:10" ht="12.95" customHeight="1">
      <c r="A41" s="15" t="s">
        <v>167</v>
      </c>
      <c r="B41" s="16" t="s">
        <v>334</v>
      </c>
      <c r="C41" s="12" t="s">
        <v>168</v>
      </c>
      <c r="D41" s="12" t="s">
        <v>51</v>
      </c>
      <c r="E41" s="17">
        <v>1500000</v>
      </c>
      <c r="F41" s="18">
        <v>1464</v>
      </c>
      <c r="G41" s="19">
        <v>0.0125</v>
      </c>
      <c r="H41" s="31">
        <v>0.07675527169800003</v>
      </c>
      <c r="I41" s="21"/>
      <c r="J41" s="175"/>
    </row>
    <row r="42" spans="1:10" ht="12.95" customHeight="1">
      <c r="A42" s="15" t="s">
        <v>169</v>
      </c>
      <c r="B42" s="16" t="s">
        <v>335</v>
      </c>
      <c r="C42" s="12" t="s">
        <v>170</v>
      </c>
      <c r="D42" s="12" t="s">
        <v>51</v>
      </c>
      <c r="E42" s="17">
        <v>1500000</v>
      </c>
      <c r="F42" s="18">
        <v>1452.94</v>
      </c>
      <c r="G42" s="19">
        <v>0.0124</v>
      </c>
      <c r="H42" s="31">
        <v>0.07637357577112501</v>
      </c>
      <c r="I42" s="21"/>
      <c r="J42" s="175"/>
    </row>
    <row r="43" spans="1:10" ht="12.95" customHeight="1">
      <c r="A43" s="15" t="s">
        <v>171</v>
      </c>
      <c r="B43" s="16" t="s">
        <v>336</v>
      </c>
      <c r="C43" s="12" t="s">
        <v>172</v>
      </c>
      <c r="D43" s="12" t="s">
        <v>51</v>
      </c>
      <c r="E43" s="17">
        <v>1000000</v>
      </c>
      <c r="F43" s="18">
        <v>1046.19</v>
      </c>
      <c r="G43" s="19">
        <v>0.009</v>
      </c>
      <c r="H43" s="31">
        <v>0.07656214500000003</v>
      </c>
      <c r="I43" s="21"/>
      <c r="J43" s="175"/>
    </row>
    <row r="44" spans="1:10" ht="12.95" customHeight="1">
      <c r="A44" s="15" t="s">
        <v>173</v>
      </c>
      <c r="B44" s="16" t="s">
        <v>337</v>
      </c>
      <c r="C44" s="12" t="s">
        <v>174</v>
      </c>
      <c r="D44" s="12" t="s">
        <v>51</v>
      </c>
      <c r="E44" s="17">
        <v>1000000</v>
      </c>
      <c r="F44" s="18">
        <v>1042.06</v>
      </c>
      <c r="G44" s="19">
        <v>0.0089</v>
      </c>
      <c r="H44" s="31">
        <v>0.07722500426050014</v>
      </c>
      <c r="I44" s="21"/>
      <c r="J44" s="175"/>
    </row>
    <row r="45" spans="1:10" ht="12.95" customHeight="1">
      <c r="A45" s="15" t="s">
        <v>175</v>
      </c>
      <c r="B45" s="16" t="s">
        <v>338</v>
      </c>
      <c r="C45" s="12" t="s">
        <v>176</v>
      </c>
      <c r="D45" s="12" t="s">
        <v>51</v>
      </c>
      <c r="E45" s="17">
        <v>1000000</v>
      </c>
      <c r="F45" s="18">
        <v>1041.27</v>
      </c>
      <c r="G45" s="19">
        <v>0.0089</v>
      </c>
      <c r="H45" s="31">
        <v>0.07723141151249985</v>
      </c>
      <c r="I45" s="21"/>
      <c r="J45" s="175"/>
    </row>
    <row r="46" spans="1:10" ht="12.95" customHeight="1">
      <c r="A46" s="15" t="s">
        <v>177</v>
      </c>
      <c r="B46" s="16" t="s">
        <v>339</v>
      </c>
      <c r="C46" s="12" t="s">
        <v>178</v>
      </c>
      <c r="D46" s="12" t="s">
        <v>51</v>
      </c>
      <c r="E46" s="17">
        <v>1000000</v>
      </c>
      <c r="F46" s="18">
        <v>1040.28</v>
      </c>
      <c r="G46" s="19">
        <v>0.0089</v>
      </c>
      <c r="H46" s="31">
        <v>0.07682126124999993</v>
      </c>
      <c r="I46" s="21"/>
      <c r="J46" s="175"/>
    </row>
    <row r="47" spans="1:10" ht="12.95" customHeight="1">
      <c r="A47" s="15" t="s">
        <v>179</v>
      </c>
      <c r="B47" s="16" t="s">
        <v>340</v>
      </c>
      <c r="C47" s="12" t="s">
        <v>180</v>
      </c>
      <c r="D47" s="12" t="s">
        <v>51</v>
      </c>
      <c r="E47" s="17">
        <v>1000000</v>
      </c>
      <c r="F47" s="18">
        <v>1038.83</v>
      </c>
      <c r="G47" s="19">
        <v>0.0089</v>
      </c>
      <c r="H47" s="31">
        <v>0.07685694624512505</v>
      </c>
      <c r="I47" s="21"/>
      <c r="J47" s="175"/>
    </row>
    <row r="48" spans="1:10" ht="12.95" customHeight="1">
      <c r="A48" s="15" t="s">
        <v>181</v>
      </c>
      <c r="B48" s="16" t="s">
        <v>341</v>
      </c>
      <c r="C48" s="12" t="s">
        <v>182</v>
      </c>
      <c r="D48" s="12" t="s">
        <v>51</v>
      </c>
      <c r="E48" s="17">
        <v>1000000</v>
      </c>
      <c r="F48" s="18">
        <v>1038.32</v>
      </c>
      <c r="G48" s="19">
        <v>0.0089</v>
      </c>
      <c r="H48" s="31">
        <v>0.07676953125</v>
      </c>
      <c r="I48" s="21"/>
      <c r="J48" s="175"/>
    </row>
    <row r="49" spans="1:10" ht="12.95" customHeight="1">
      <c r="A49" s="15" t="s">
        <v>183</v>
      </c>
      <c r="B49" s="16" t="s">
        <v>342</v>
      </c>
      <c r="C49" s="12" t="s">
        <v>184</v>
      </c>
      <c r="D49" s="12" t="s">
        <v>51</v>
      </c>
      <c r="E49" s="17">
        <v>1000000</v>
      </c>
      <c r="F49" s="18">
        <v>1031.46</v>
      </c>
      <c r="G49" s="19">
        <v>0.0088</v>
      </c>
      <c r="H49" s="31">
        <v>0.07656214500000003</v>
      </c>
      <c r="I49" s="21"/>
      <c r="J49" s="175"/>
    </row>
    <row r="50" spans="1:10" ht="12.95" customHeight="1">
      <c r="A50" s="15" t="s">
        <v>185</v>
      </c>
      <c r="B50" s="16" t="s">
        <v>343</v>
      </c>
      <c r="C50" s="12" t="s">
        <v>186</v>
      </c>
      <c r="D50" s="12" t="s">
        <v>51</v>
      </c>
      <c r="E50" s="17">
        <v>1000000</v>
      </c>
      <c r="F50" s="18">
        <v>1027.96</v>
      </c>
      <c r="G50" s="19">
        <v>0.0088</v>
      </c>
      <c r="H50" s="31">
        <v>0.07694658738512491</v>
      </c>
      <c r="I50" s="21"/>
      <c r="J50" s="175"/>
    </row>
    <row r="51" spans="1:10" ht="12.95" customHeight="1">
      <c r="A51" s="15" t="s">
        <v>187</v>
      </c>
      <c r="B51" s="16" t="s">
        <v>344</v>
      </c>
      <c r="C51" s="12" t="s">
        <v>188</v>
      </c>
      <c r="D51" s="12" t="s">
        <v>51</v>
      </c>
      <c r="E51" s="17">
        <v>1000000</v>
      </c>
      <c r="F51" s="18">
        <v>1025.27</v>
      </c>
      <c r="G51" s="19">
        <v>0.0088</v>
      </c>
      <c r="H51" s="31">
        <v>0.07695190313799992</v>
      </c>
      <c r="I51" s="21"/>
      <c r="J51" s="175"/>
    </row>
    <row r="52" spans="1:10" ht="12.95" customHeight="1">
      <c r="A52" s="15" t="s">
        <v>189</v>
      </c>
      <c r="B52" s="16" t="s">
        <v>345</v>
      </c>
      <c r="C52" s="12" t="s">
        <v>190</v>
      </c>
      <c r="D52" s="12" t="s">
        <v>51</v>
      </c>
      <c r="E52" s="17">
        <v>1000000</v>
      </c>
      <c r="F52" s="18">
        <v>1020.57</v>
      </c>
      <c r="G52" s="19">
        <v>0.0087</v>
      </c>
      <c r="H52" s="31">
        <v>0.07647498172800016</v>
      </c>
      <c r="I52" s="21"/>
      <c r="J52" s="175"/>
    </row>
    <row r="53" spans="1:10" ht="12.95" customHeight="1">
      <c r="A53" s="15" t="s">
        <v>191</v>
      </c>
      <c r="B53" s="16" t="s">
        <v>346</v>
      </c>
      <c r="C53" s="12" t="s">
        <v>192</v>
      </c>
      <c r="D53" s="12" t="s">
        <v>51</v>
      </c>
      <c r="E53" s="17">
        <v>1000000</v>
      </c>
      <c r="F53" s="18">
        <v>1008.01</v>
      </c>
      <c r="G53" s="19">
        <v>0.0086</v>
      </c>
      <c r="H53" s="31">
        <v>0.07589571763199991</v>
      </c>
      <c r="I53" s="21"/>
      <c r="J53" s="175"/>
    </row>
    <row r="54" spans="1:10" ht="12.95" customHeight="1">
      <c r="A54" s="15" t="s">
        <v>193</v>
      </c>
      <c r="B54" s="16" t="s">
        <v>347</v>
      </c>
      <c r="C54" s="12" t="s">
        <v>194</v>
      </c>
      <c r="D54" s="12" t="s">
        <v>51</v>
      </c>
      <c r="E54" s="17">
        <v>1000000</v>
      </c>
      <c r="F54" s="18">
        <v>1006.34</v>
      </c>
      <c r="G54" s="19">
        <v>0.0086</v>
      </c>
      <c r="H54" s="31">
        <v>0.07617138925112493</v>
      </c>
      <c r="I54" s="21"/>
      <c r="J54" s="175"/>
    </row>
    <row r="55" spans="1:10" ht="12.95" customHeight="1">
      <c r="A55" s="15" t="s">
        <v>195</v>
      </c>
      <c r="B55" s="16" t="s">
        <v>348</v>
      </c>
      <c r="C55" s="12" t="s">
        <v>196</v>
      </c>
      <c r="D55" s="12" t="s">
        <v>51</v>
      </c>
      <c r="E55" s="17">
        <v>1000000</v>
      </c>
      <c r="F55" s="18">
        <v>997.53</v>
      </c>
      <c r="G55" s="19">
        <v>0.0085</v>
      </c>
      <c r="H55" s="31">
        <v>0.07696277169800003</v>
      </c>
      <c r="I55" s="21"/>
      <c r="J55" s="175"/>
    </row>
    <row r="56" spans="1:10" ht="12.95" customHeight="1">
      <c r="A56" s="15" t="s">
        <v>197</v>
      </c>
      <c r="B56" s="16" t="s">
        <v>349</v>
      </c>
      <c r="C56" s="12" t="s">
        <v>198</v>
      </c>
      <c r="D56" s="12" t="s">
        <v>51</v>
      </c>
      <c r="E56" s="17">
        <v>1000000</v>
      </c>
      <c r="F56" s="18">
        <v>984.41</v>
      </c>
      <c r="G56" s="19">
        <v>0.0084</v>
      </c>
      <c r="H56" s="31">
        <v>0.07624246008199995</v>
      </c>
      <c r="I56" s="21"/>
      <c r="J56" s="175"/>
    </row>
    <row r="57" spans="1:10" ht="12.95" customHeight="1">
      <c r="A57" s="15" t="s">
        <v>199</v>
      </c>
      <c r="B57" s="16" t="s">
        <v>350</v>
      </c>
      <c r="C57" s="12" t="s">
        <v>200</v>
      </c>
      <c r="D57" s="12" t="s">
        <v>51</v>
      </c>
      <c r="E57" s="17">
        <v>1000000</v>
      </c>
      <c r="F57" s="18">
        <v>969.41</v>
      </c>
      <c r="G57" s="19">
        <v>0.0083</v>
      </c>
      <c r="H57" s="31">
        <v>0.07645388025800008</v>
      </c>
      <c r="I57" s="21"/>
      <c r="J57" s="175"/>
    </row>
    <row r="58" spans="1:10" ht="12.95" customHeight="1">
      <c r="A58" s="15" t="s">
        <v>201</v>
      </c>
      <c r="B58" s="16" t="s">
        <v>351</v>
      </c>
      <c r="C58" s="12" t="s">
        <v>202</v>
      </c>
      <c r="D58" s="12" t="s">
        <v>51</v>
      </c>
      <c r="E58" s="17">
        <v>1000000</v>
      </c>
      <c r="F58" s="18">
        <v>952.71</v>
      </c>
      <c r="G58" s="19">
        <v>0.0082</v>
      </c>
      <c r="H58" s="31">
        <v>0.07625064500000002</v>
      </c>
      <c r="I58" s="21"/>
      <c r="J58" s="175"/>
    </row>
    <row r="59" spans="1:10" ht="12.95" customHeight="1">
      <c r="A59" s="15" t="s">
        <v>203</v>
      </c>
      <c r="B59" s="16" t="s">
        <v>352</v>
      </c>
      <c r="C59" s="12" t="s">
        <v>204</v>
      </c>
      <c r="D59" s="12" t="s">
        <v>51</v>
      </c>
      <c r="E59" s="17">
        <v>500000</v>
      </c>
      <c r="F59" s="18">
        <v>530.04</v>
      </c>
      <c r="G59" s="19">
        <v>0.0045</v>
      </c>
      <c r="H59" s="31">
        <v>0.07661376124999993</v>
      </c>
      <c r="I59" s="21"/>
      <c r="J59" s="175"/>
    </row>
    <row r="60" spans="1:10" ht="12.95" customHeight="1">
      <c r="A60" s="15" t="s">
        <v>205</v>
      </c>
      <c r="B60" s="16" t="s">
        <v>353</v>
      </c>
      <c r="C60" s="12" t="s">
        <v>206</v>
      </c>
      <c r="D60" s="12" t="s">
        <v>51</v>
      </c>
      <c r="E60" s="17">
        <v>500000</v>
      </c>
      <c r="F60" s="18">
        <v>527.35</v>
      </c>
      <c r="G60" s="19">
        <v>0.0045</v>
      </c>
      <c r="H60" s="31">
        <v>0.07682126124999993</v>
      </c>
      <c r="I60" s="21"/>
      <c r="J60" s="175"/>
    </row>
    <row r="61" spans="1:10" ht="12.95" customHeight="1">
      <c r="A61" s="15" t="s">
        <v>207</v>
      </c>
      <c r="B61" s="16" t="s">
        <v>354</v>
      </c>
      <c r="C61" s="12" t="s">
        <v>208</v>
      </c>
      <c r="D61" s="12" t="s">
        <v>51</v>
      </c>
      <c r="E61" s="17">
        <v>500000</v>
      </c>
      <c r="F61" s="18">
        <v>525.91</v>
      </c>
      <c r="G61" s="19">
        <v>0.0045</v>
      </c>
      <c r="H61" s="31">
        <v>0.07661376124999993</v>
      </c>
      <c r="I61" s="21"/>
      <c r="J61" s="175"/>
    </row>
    <row r="62" spans="1:10" ht="12.95" customHeight="1">
      <c r="A62" s="15" t="s">
        <v>209</v>
      </c>
      <c r="B62" s="16" t="s">
        <v>355</v>
      </c>
      <c r="C62" s="12" t="s">
        <v>210</v>
      </c>
      <c r="D62" s="12" t="s">
        <v>51</v>
      </c>
      <c r="E62" s="17">
        <v>500000</v>
      </c>
      <c r="F62" s="18">
        <v>525.16</v>
      </c>
      <c r="G62" s="19">
        <v>0.0045</v>
      </c>
      <c r="H62" s="31">
        <v>0.07661376124999993</v>
      </c>
      <c r="I62" s="21"/>
      <c r="J62" s="175"/>
    </row>
    <row r="63" spans="1:10" ht="12.95" customHeight="1">
      <c r="A63" s="15" t="s">
        <v>211</v>
      </c>
      <c r="B63" s="16" t="s">
        <v>356</v>
      </c>
      <c r="C63" s="12" t="s">
        <v>212</v>
      </c>
      <c r="D63" s="12" t="s">
        <v>51</v>
      </c>
      <c r="E63" s="17">
        <v>500000</v>
      </c>
      <c r="F63" s="18">
        <v>524.76</v>
      </c>
      <c r="G63" s="19">
        <v>0.0045</v>
      </c>
      <c r="H63" s="31">
        <v>0.07689396319999993</v>
      </c>
      <c r="I63" s="21"/>
      <c r="J63" s="175"/>
    </row>
    <row r="64" spans="1:10" ht="12.95" customHeight="1">
      <c r="A64" s="15" t="s">
        <v>213</v>
      </c>
      <c r="B64" s="16" t="s">
        <v>357</v>
      </c>
      <c r="C64" s="12" t="s">
        <v>214</v>
      </c>
      <c r="D64" s="12" t="s">
        <v>51</v>
      </c>
      <c r="E64" s="17">
        <v>500000</v>
      </c>
      <c r="F64" s="18">
        <v>523.72</v>
      </c>
      <c r="G64" s="19">
        <v>0.0045</v>
      </c>
      <c r="H64" s="31">
        <v>0.07656214500000003</v>
      </c>
      <c r="I64" s="21"/>
      <c r="J64" s="175"/>
    </row>
    <row r="65" spans="1:10" ht="12.95" customHeight="1">
      <c r="A65" s="15" t="s">
        <v>215</v>
      </c>
      <c r="B65" s="16" t="s">
        <v>358</v>
      </c>
      <c r="C65" s="12" t="s">
        <v>216</v>
      </c>
      <c r="D65" s="12" t="s">
        <v>51</v>
      </c>
      <c r="E65" s="17">
        <v>500000</v>
      </c>
      <c r="F65" s="18">
        <v>523.26</v>
      </c>
      <c r="G65" s="19">
        <v>0.0045</v>
      </c>
      <c r="H65" s="31">
        <v>0.07656214500000003</v>
      </c>
      <c r="I65" s="21"/>
      <c r="J65" s="175"/>
    </row>
    <row r="66" spans="1:10" ht="12.95" customHeight="1">
      <c r="A66" s="15" t="s">
        <v>217</v>
      </c>
      <c r="B66" s="16" t="s">
        <v>359</v>
      </c>
      <c r="C66" s="12" t="s">
        <v>218</v>
      </c>
      <c r="D66" s="12" t="s">
        <v>51</v>
      </c>
      <c r="E66" s="17">
        <v>500000</v>
      </c>
      <c r="F66" s="18">
        <v>521.14</v>
      </c>
      <c r="G66" s="19">
        <v>0.0045</v>
      </c>
      <c r="H66" s="31">
        <v>0.07694658738512491</v>
      </c>
      <c r="I66" s="21"/>
      <c r="J66" s="175"/>
    </row>
    <row r="67" spans="1:10" ht="12.95" customHeight="1">
      <c r="A67" s="15" t="s">
        <v>219</v>
      </c>
      <c r="B67" s="16" t="s">
        <v>360</v>
      </c>
      <c r="C67" s="12" t="s">
        <v>220</v>
      </c>
      <c r="D67" s="12" t="s">
        <v>51</v>
      </c>
      <c r="E67" s="17">
        <v>500000</v>
      </c>
      <c r="F67" s="18">
        <v>520.6</v>
      </c>
      <c r="G67" s="19">
        <v>0.0045</v>
      </c>
      <c r="H67" s="31">
        <v>0.07722500426050014</v>
      </c>
      <c r="I67" s="21"/>
      <c r="J67" s="175"/>
    </row>
    <row r="68" spans="1:10" ht="12.95" customHeight="1">
      <c r="A68" s="15" t="s">
        <v>221</v>
      </c>
      <c r="B68" s="16" t="s">
        <v>361</v>
      </c>
      <c r="C68" s="12" t="s">
        <v>222</v>
      </c>
      <c r="D68" s="12" t="s">
        <v>51</v>
      </c>
      <c r="E68" s="17">
        <v>500000</v>
      </c>
      <c r="F68" s="18">
        <v>520.22</v>
      </c>
      <c r="G68" s="19">
        <v>0.0045</v>
      </c>
      <c r="H68" s="31">
        <v>0.07668507577112502</v>
      </c>
      <c r="I68" s="21"/>
      <c r="J68" s="175"/>
    </row>
    <row r="69" spans="1:10" ht="12.95" customHeight="1">
      <c r="A69" s="15" t="s">
        <v>223</v>
      </c>
      <c r="B69" s="16" t="s">
        <v>362</v>
      </c>
      <c r="C69" s="12" t="s">
        <v>224</v>
      </c>
      <c r="D69" s="12" t="s">
        <v>51</v>
      </c>
      <c r="E69" s="17">
        <v>500000</v>
      </c>
      <c r="F69" s="18">
        <v>519.68</v>
      </c>
      <c r="G69" s="19">
        <v>0.0044</v>
      </c>
      <c r="H69" s="31">
        <v>0.07722500426050014</v>
      </c>
      <c r="I69" s="21"/>
      <c r="J69" s="175"/>
    </row>
    <row r="70" spans="1:10" ht="12.95" customHeight="1">
      <c r="A70" s="15" t="s">
        <v>225</v>
      </c>
      <c r="B70" s="16" t="s">
        <v>363</v>
      </c>
      <c r="C70" s="12" t="s">
        <v>226</v>
      </c>
      <c r="D70" s="12" t="s">
        <v>51</v>
      </c>
      <c r="E70" s="17">
        <v>500000</v>
      </c>
      <c r="F70" s="18">
        <v>519.68</v>
      </c>
      <c r="G70" s="19">
        <v>0.0044</v>
      </c>
      <c r="H70" s="31">
        <v>0.07649431611250003</v>
      </c>
      <c r="I70" s="21"/>
      <c r="J70" s="175"/>
    </row>
    <row r="71" spans="1:10" ht="12.95" customHeight="1">
      <c r="A71" s="15" t="s">
        <v>227</v>
      </c>
      <c r="B71" s="16" t="s">
        <v>364</v>
      </c>
      <c r="C71" s="12" t="s">
        <v>228</v>
      </c>
      <c r="D71" s="12" t="s">
        <v>51</v>
      </c>
      <c r="E71" s="17">
        <v>500000</v>
      </c>
      <c r="F71" s="18">
        <v>519.42</v>
      </c>
      <c r="G71" s="19">
        <v>0.0044</v>
      </c>
      <c r="H71" s="31">
        <v>0.07661376124999993</v>
      </c>
      <c r="I71" s="21"/>
      <c r="J71" s="175"/>
    </row>
    <row r="72" spans="1:10" ht="12.95" customHeight="1">
      <c r="A72" s="15" t="s">
        <v>229</v>
      </c>
      <c r="B72" s="16" t="s">
        <v>365</v>
      </c>
      <c r="C72" s="12" t="s">
        <v>230</v>
      </c>
      <c r="D72" s="12" t="s">
        <v>51</v>
      </c>
      <c r="E72" s="17">
        <v>500000</v>
      </c>
      <c r="F72" s="18">
        <v>519.19</v>
      </c>
      <c r="G72" s="19">
        <v>0.0044</v>
      </c>
      <c r="H72" s="31">
        <v>0.07649431611250003</v>
      </c>
      <c r="I72" s="21"/>
      <c r="J72" s="175"/>
    </row>
    <row r="73" spans="1:10" ht="12.95" customHeight="1">
      <c r="A73" s="15" t="s">
        <v>231</v>
      </c>
      <c r="B73" s="16" t="s">
        <v>366</v>
      </c>
      <c r="C73" s="12" t="s">
        <v>232</v>
      </c>
      <c r="D73" s="12" t="s">
        <v>51</v>
      </c>
      <c r="E73" s="17">
        <v>500000</v>
      </c>
      <c r="F73" s="18">
        <v>517.89</v>
      </c>
      <c r="G73" s="19">
        <v>0.0044</v>
      </c>
      <c r="H73" s="31">
        <v>0.07679987236012507</v>
      </c>
      <c r="I73" s="21"/>
      <c r="J73" s="175"/>
    </row>
    <row r="74" spans="1:10" ht="12.95" customHeight="1">
      <c r="A74" s="15" t="s">
        <v>233</v>
      </c>
      <c r="B74" s="16" t="s">
        <v>367</v>
      </c>
      <c r="C74" s="12" t="s">
        <v>234</v>
      </c>
      <c r="D74" s="12" t="s">
        <v>51</v>
      </c>
      <c r="E74" s="17">
        <v>500000</v>
      </c>
      <c r="F74" s="18">
        <v>517.67</v>
      </c>
      <c r="G74" s="19">
        <v>0.0044</v>
      </c>
      <c r="H74" s="31">
        <v>0.07638015632812495</v>
      </c>
      <c r="I74" s="21"/>
      <c r="J74" s="175"/>
    </row>
    <row r="75" spans="1:10" ht="12.95" customHeight="1">
      <c r="A75" s="15" t="s">
        <v>235</v>
      </c>
      <c r="B75" s="16" t="s">
        <v>368</v>
      </c>
      <c r="C75" s="12" t="s">
        <v>236</v>
      </c>
      <c r="D75" s="12" t="s">
        <v>51</v>
      </c>
      <c r="E75" s="17">
        <v>500000</v>
      </c>
      <c r="F75" s="18">
        <v>517.59</v>
      </c>
      <c r="G75" s="19">
        <v>0.0044</v>
      </c>
      <c r="H75" s="31">
        <v>0.07721514531012505</v>
      </c>
      <c r="I75" s="21"/>
      <c r="J75" s="175"/>
    </row>
    <row r="76" spans="1:10" ht="12.95" customHeight="1">
      <c r="A76" s="15" t="s">
        <v>237</v>
      </c>
      <c r="B76" s="16" t="s">
        <v>369</v>
      </c>
      <c r="C76" s="12" t="s">
        <v>238</v>
      </c>
      <c r="D76" s="12" t="s">
        <v>51</v>
      </c>
      <c r="E76" s="17">
        <v>500000</v>
      </c>
      <c r="F76" s="18">
        <v>516.95</v>
      </c>
      <c r="G76" s="19">
        <v>0.0044</v>
      </c>
      <c r="H76" s="31">
        <v>0.07679416513799996</v>
      </c>
      <c r="I76" s="21"/>
      <c r="J76" s="175"/>
    </row>
    <row r="77" spans="1:10" ht="12.95" customHeight="1">
      <c r="A77" s="15" t="s">
        <v>239</v>
      </c>
      <c r="B77" s="16" t="s">
        <v>370</v>
      </c>
      <c r="C77" s="12" t="s">
        <v>240</v>
      </c>
      <c r="D77" s="12" t="s">
        <v>51</v>
      </c>
      <c r="E77" s="17">
        <v>500000</v>
      </c>
      <c r="F77" s="18">
        <v>516.65</v>
      </c>
      <c r="G77" s="19">
        <v>0.0044</v>
      </c>
      <c r="H77" s="31">
        <v>0.07686847536012513</v>
      </c>
      <c r="I77" s="21"/>
      <c r="J77" s="175"/>
    </row>
    <row r="78" spans="1:10" ht="12.95" customHeight="1">
      <c r="A78" s="15" t="s">
        <v>241</v>
      </c>
      <c r="B78" s="16" t="s">
        <v>371</v>
      </c>
      <c r="C78" s="12" t="s">
        <v>242</v>
      </c>
      <c r="D78" s="12" t="s">
        <v>51</v>
      </c>
      <c r="E78" s="17">
        <v>500000</v>
      </c>
      <c r="F78" s="18">
        <v>516.56</v>
      </c>
      <c r="G78" s="19">
        <v>0.0044</v>
      </c>
      <c r="H78" s="31">
        <v>0.07645812500000011</v>
      </c>
      <c r="I78" s="21"/>
      <c r="J78" s="175"/>
    </row>
    <row r="79" spans="1:10" ht="12.95" customHeight="1">
      <c r="A79" s="15" t="s">
        <v>243</v>
      </c>
      <c r="B79" s="16" t="s">
        <v>372</v>
      </c>
      <c r="C79" s="12" t="s">
        <v>244</v>
      </c>
      <c r="D79" s="12" t="s">
        <v>51</v>
      </c>
      <c r="E79" s="17">
        <v>500000</v>
      </c>
      <c r="F79" s="18">
        <v>516.3</v>
      </c>
      <c r="G79" s="19">
        <v>0.0044</v>
      </c>
      <c r="H79" s="31">
        <v>0.07640612500000012</v>
      </c>
      <c r="I79" s="21"/>
      <c r="J79" s="175"/>
    </row>
    <row r="80" spans="1:10" ht="12.95" customHeight="1">
      <c r="A80" s="15" t="s">
        <v>245</v>
      </c>
      <c r="B80" s="16" t="s">
        <v>373</v>
      </c>
      <c r="C80" s="12" t="s">
        <v>246</v>
      </c>
      <c r="D80" s="12" t="s">
        <v>51</v>
      </c>
      <c r="E80" s="17">
        <v>500000</v>
      </c>
      <c r="F80" s="18">
        <v>515.63</v>
      </c>
      <c r="G80" s="19">
        <v>0.0044</v>
      </c>
      <c r="H80" s="31">
        <v>0.07698558131112505</v>
      </c>
      <c r="I80" s="21"/>
      <c r="J80" s="175"/>
    </row>
    <row r="81" spans="1:10" ht="12.95" customHeight="1">
      <c r="A81" s="15" t="s">
        <v>247</v>
      </c>
      <c r="B81" s="16" t="s">
        <v>374</v>
      </c>
      <c r="C81" s="12" t="s">
        <v>248</v>
      </c>
      <c r="D81" s="12" t="s">
        <v>51</v>
      </c>
      <c r="E81" s="17">
        <v>500000</v>
      </c>
      <c r="F81" s="18">
        <v>515.5</v>
      </c>
      <c r="G81" s="19">
        <v>0.0044</v>
      </c>
      <c r="H81" s="31">
        <v>0.07656214500000003</v>
      </c>
      <c r="I81" s="21"/>
      <c r="J81" s="175"/>
    </row>
    <row r="82" spans="1:10" ht="12.95" customHeight="1">
      <c r="A82" s="15" t="s">
        <v>249</v>
      </c>
      <c r="B82" s="16" t="s">
        <v>375</v>
      </c>
      <c r="C82" s="12" t="s">
        <v>250</v>
      </c>
      <c r="D82" s="12" t="s">
        <v>51</v>
      </c>
      <c r="E82" s="17">
        <v>500000</v>
      </c>
      <c r="F82" s="18">
        <v>514.97</v>
      </c>
      <c r="G82" s="19">
        <v>0.0044</v>
      </c>
      <c r="H82" s="31">
        <v>0.07717941151249985</v>
      </c>
      <c r="I82" s="21"/>
      <c r="J82" s="175"/>
    </row>
    <row r="83" spans="1:10" ht="12.95" customHeight="1">
      <c r="A83" s="15" t="s">
        <v>251</v>
      </c>
      <c r="B83" s="16" t="s">
        <v>376</v>
      </c>
      <c r="C83" s="12" t="s">
        <v>252</v>
      </c>
      <c r="D83" s="12" t="s">
        <v>51</v>
      </c>
      <c r="E83" s="17">
        <v>500000</v>
      </c>
      <c r="F83" s="18">
        <v>514.48</v>
      </c>
      <c r="G83" s="19">
        <v>0.0044</v>
      </c>
      <c r="H83" s="31">
        <v>0.07660845651250005</v>
      </c>
      <c r="I83" s="21"/>
      <c r="J83" s="175"/>
    </row>
    <row r="84" spans="1:10" ht="12.95" customHeight="1">
      <c r="A84" s="15" t="s">
        <v>253</v>
      </c>
      <c r="B84" s="16" t="s">
        <v>377</v>
      </c>
      <c r="C84" s="12" t="s">
        <v>254</v>
      </c>
      <c r="D84" s="12" t="s">
        <v>51</v>
      </c>
      <c r="E84" s="17">
        <v>500000</v>
      </c>
      <c r="F84" s="18">
        <v>513.65</v>
      </c>
      <c r="G84" s="19">
        <v>0.0044</v>
      </c>
      <c r="H84" s="31">
        <v>0.07645814500000002</v>
      </c>
      <c r="I84" s="21"/>
      <c r="J84" s="175"/>
    </row>
    <row r="85" spans="1:10" ht="12.95" customHeight="1">
      <c r="A85" s="15" t="s">
        <v>255</v>
      </c>
      <c r="B85" s="16" t="s">
        <v>378</v>
      </c>
      <c r="C85" s="12" t="s">
        <v>256</v>
      </c>
      <c r="D85" s="12" t="s">
        <v>51</v>
      </c>
      <c r="E85" s="17">
        <v>500000</v>
      </c>
      <c r="F85" s="18">
        <v>513.35</v>
      </c>
      <c r="G85" s="19">
        <v>0.0044</v>
      </c>
      <c r="H85" s="31">
        <v>0.07640625124999996</v>
      </c>
      <c r="I85" s="21"/>
      <c r="J85" s="175"/>
    </row>
    <row r="86" spans="1:10" ht="12.95" customHeight="1">
      <c r="A86" s="15" t="s">
        <v>257</v>
      </c>
      <c r="B86" s="16" t="s">
        <v>379</v>
      </c>
      <c r="C86" s="12" t="s">
        <v>258</v>
      </c>
      <c r="D86" s="12" t="s">
        <v>51</v>
      </c>
      <c r="E86" s="17">
        <v>500000</v>
      </c>
      <c r="F86" s="18">
        <v>512.39</v>
      </c>
      <c r="G86" s="19">
        <v>0.0044</v>
      </c>
      <c r="H86" s="31">
        <v>0.07645812500000011</v>
      </c>
      <c r="I86" s="21"/>
      <c r="J86" s="175"/>
    </row>
    <row r="87" spans="1:10" ht="12.95" customHeight="1">
      <c r="A87" s="15" t="s">
        <v>259</v>
      </c>
      <c r="B87" s="16" t="s">
        <v>380</v>
      </c>
      <c r="C87" s="12" t="s">
        <v>260</v>
      </c>
      <c r="D87" s="12" t="s">
        <v>51</v>
      </c>
      <c r="E87" s="17">
        <v>500000</v>
      </c>
      <c r="F87" s="18">
        <v>511.53</v>
      </c>
      <c r="G87" s="19">
        <v>0.0044</v>
      </c>
      <c r="H87" s="31">
        <v>0.07695190313799992</v>
      </c>
      <c r="I87" s="21"/>
      <c r="J87" s="175"/>
    </row>
    <row r="88" spans="1:10" ht="12.95" customHeight="1">
      <c r="A88" s="15" t="s">
        <v>261</v>
      </c>
      <c r="B88" s="16" t="s">
        <v>381</v>
      </c>
      <c r="C88" s="12" t="s">
        <v>262</v>
      </c>
      <c r="D88" s="12" t="s">
        <v>51</v>
      </c>
      <c r="E88" s="17">
        <v>500000</v>
      </c>
      <c r="F88" s="18">
        <v>509.56</v>
      </c>
      <c r="G88" s="19">
        <v>0.0044</v>
      </c>
      <c r="H88" s="31">
        <v>0.07671776124999993</v>
      </c>
      <c r="I88" s="21"/>
      <c r="J88" s="175"/>
    </row>
    <row r="89" spans="1:10" ht="12.95" customHeight="1">
      <c r="A89" s="15" t="s">
        <v>263</v>
      </c>
      <c r="B89" s="16" t="s">
        <v>382</v>
      </c>
      <c r="C89" s="12" t="s">
        <v>264</v>
      </c>
      <c r="D89" s="12" t="s">
        <v>51</v>
      </c>
      <c r="E89" s="17">
        <v>500000</v>
      </c>
      <c r="F89" s="18">
        <v>509.33</v>
      </c>
      <c r="G89" s="19">
        <v>0.0044</v>
      </c>
      <c r="H89" s="31">
        <v>0.07674271993799997</v>
      </c>
      <c r="I89" s="21"/>
      <c r="J89" s="175"/>
    </row>
    <row r="90" spans="1:10" ht="12.95" customHeight="1">
      <c r="A90" s="15" t="s">
        <v>265</v>
      </c>
      <c r="B90" s="16" t="s">
        <v>383</v>
      </c>
      <c r="C90" s="12" t="s">
        <v>266</v>
      </c>
      <c r="D90" s="12" t="s">
        <v>51</v>
      </c>
      <c r="E90" s="17">
        <v>500000</v>
      </c>
      <c r="F90" s="18">
        <v>508.19</v>
      </c>
      <c r="G90" s="19">
        <v>0.0043</v>
      </c>
      <c r="H90" s="31">
        <v>0.07599608741012515</v>
      </c>
      <c r="I90" s="21"/>
      <c r="J90" s="175"/>
    </row>
    <row r="91" spans="1:10" ht="12.95" customHeight="1">
      <c r="A91" s="15" t="s">
        <v>267</v>
      </c>
      <c r="B91" s="16" t="s">
        <v>384</v>
      </c>
      <c r="C91" s="12" t="s">
        <v>268</v>
      </c>
      <c r="D91" s="12" t="s">
        <v>51</v>
      </c>
      <c r="E91" s="17">
        <v>500000</v>
      </c>
      <c r="F91" s="18">
        <v>506.6</v>
      </c>
      <c r="G91" s="19">
        <v>0.0043</v>
      </c>
      <c r="H91" s="31">
        <v>0.07563022515200006</v>
      </c>
      <c r="I91" s="21"/>
      <c r="J91" s="175"/>
    </row>
    <row r="92" spans="1:10" ht="12.95" customHeight="1">
      <c r="A92" s="15" t="s">
        <v>269</v>
      </c>
      <c r="B92" s="16" t="s">
        <v>385</v>
      </c>
      <c r="C92" s="12" t="s">
        <v>270</v>
      </c>
      <c r="D92" s="12" t="s">
        <v>51</v>
      </c>
      <c r="E92" s="17">
        <v>500000</v>
      </c>
      <c r="F92" s="18">
        <v>505.72</v>
      </c>
      <c r="G92" s="19">
        <v>0.0043</v>
      </c>
      <c r="H92" s="31">
        <v>0.07632337520000004</v>
      </c>
      <c r="I92" s="21"/>
      <c r="J92" s="175"/>
    </row>
    <row r="93" spans="1:10" ht="12.95" customHeight="1">
      <c r="A93" s="15" t="s">
        <v>271</v>
      </c>
      <c r="B93" s="16" t="s">
        <v>386</v>
      </c>
      <c r="C93" s="12" t="s">
        <v>272</v>
      </c>
      <c r="D93" s="12" t="s">
        <v>51</v>
      </c>
      <c r="E93" s="17">
        <v>500000</v>
      </c>
      <c r="F93" s="18">
        <v>503.82</v>
      </c>
      <c r="G93" s="19">
        <v>0.0043</v>
      </c>
      <c r="H93" s="31">
        <v>0.07599114500000008</v>
      </c>
      <c r="I93" s="21"/>
      <c r="J93" s="175"/>
    </row>
    <row r="94" spans="1:10" ht="12.95" customHeight="1">
      <c r="A94" s="15" t="s">
        <v>273</v>
      </c>
      <c r="B94" s="16" t="s">
        <v>387</v>
      </c>
      <c r="C94" s="12" t="s">
        <v>274</v>
      </c>
      <c r="D94" s="12" t="s">
        <v>51</v>
      </c>
      <c r="E94" s="17">
        <v>500000</v>
      </c>
      <c r="F94" s="18">
        <v>503.54</v>
      </c>
      <c r="G94" s="19">
        <v>0.0043</v>
      </c>
      <c r="H94" s="31">
        <v>0.07599114500000008</v>
      </c>
      <c r="I94" s="21"/>
      <c r="J94" s="175"/>
    </row>
    <row r="95" spans="1:10" ht="12.95" customHeight="1">
      <c r="A95" s="15" t="s">
        <v>275</v>
      </c>
      <c r="B95" s="16" t="s">
        <v>388</v>
      </c>
      <c r="C95" s="12" t="s">
        <v>276</v>
      </c>
      <c r="D95" s="12" t="s">
        <v>51</v>
      </c>
      <c r="E95" s="17">
        <v>500000</v>
      </c>
      <c r="F95" s="18">
        <v>501.71</v>
      </c>
      <c r="G95" s="19">
        <v>0.0043</v>
      </c>
      <c r="H95" s="31">
        <v>0.07599114500000008</v>
      </c>
      <c r="I95" s="21"/>
      <c r="J95" s="175"/>
    </row>
    <row r="96" spans="1:10" ht="12.95" customHeight="1">
      <c r="A96" s="15" t="s">
        <v>277</v>
      </c>
      <c r="B96" s="16" t="s">
        <v>389</v>
      </c>
      <c r="C96" s="12" t="s">
        <v>278</v>
      </c>
      <c r="D96" s="12" t="s">
        <v>51</v>
      </c>
      <c r="E96" s="17">
        <v>500000</v>
      </c>
      <c r="F96" s="18">
        <v>501.31</v>
      </c>
      <c r="G96" s="19">
        <v>0.0043</v>
      </c>
      <c r="H96" s="31">
        <v>0.0760140214420001</v>
      </c>
      <c r="I96" s="21"/>
      <c r="J96" s="175"/>
    </row>
    <row r="97" spans="1:10" ht="12.95" customHeight="1">
      <c r="A97" s="15" t="s">
        <v>279</v>
      </c>
      <c r="B97" s="16" t="s">
        <v>390</v>
      </c>
      <c r="C97" s="12" t="s">
        <v>280</v>
      </c>
      <c r="D97" s="12" t="s">
        <v>51</v>
      </c>
      <c r="E97" s="17">
        <v>500000</v>
      </c>
      <c r="F97" s="18">
        <v>494.66</v>
      </c>
      <c r="G97" s="19">
        <v>0.0042</v>
      </c>
      <c r="H97" s="31">
        <v>0.07672658131112506</v>
      </c>
      <c r="I97" s="21"/>
      <c r="J97" s="175"/>
    </row>
    <row r="98" spans="1:10" ht="12.95" customHeight="1">
      <c r="A98" s="15" t="s">
        <v>281</v>
      </c>
      <c r="B98" s="16" t="s">
        <v>282</v>
      </c>
      <c r="C98" s="12" t="s">
        <v>283</v>
      </c>
      <c r="D98" s="12" t="s">
        <v>400</v>
      </c>
      <c r="E98" s="17">
        <v>50000</v>
      </c>
      <c r="F98" s="18">
        <v>494.08</v>
      </c>
      <c r="G98" s="19">
        <v>0.0042</v>
      </c>
      <c r="H98" s="31">
        <v>0.079649</v>
      </c>
      <c r="I98" s="21"/>
      <c r="J98" s="175"/>
    </row>
    <row r="99" spans="1:10" ht="12.95" customHeight="1">
      <c r="A99" s="15" t="s">
        <v>284</v>
      </c>
      <c r="B99" s="16" t="s">
        <v>391</v>
      </c>
      <c r="C99" s="12" t="s">
        <v>285</v>
      </c>
      <c r="D99" s="12" t="s">
        <v>51</v>
      </c>
      <c r="E99" s="17">
        <v>500000</v>
      </c>
      <c r="F99" s="18">
        <v>492.9</v>
      </c>
      <c r="G99" s="19">
        <v>0.0042</v>
      </c>
      <c r="H99" s="31">
        <v>0.07668484262112503</v>
      </c>
      <c r="I99" s="21"/>
      <c r="J99" s="175"/>
    </row>
    <row r="100" spans="1:10" ht="12.95" customHeight="1">
      <c r="A100" s="15" t="s">
        <v>286</v>
      </c>
      <c r="B100" s="16" t="s">
        <v>392</v>
      </c>
      <c r="C100" s="12" t="s">
        <v>287</v>
      </c>
      <c r="D100" s="12" t="s">
        <v>51</v>
      </c>
      <c r="E100" s="17">
        <v>500000</v>
      </c>
      <c r="F100" s="18">
        <v>489.93</v>
      </c>
      <c r="G100" s="19">
        <v>0.0042</v>
      </c>
      <c r="H100" s="31">
        <v>0.07667458131112506</v>
      </c>
      <c r="I100" s="21"/>
      <c r="J100" s="175"/>
    </row>
    <row r="101" spans="1:10" ht="12.95" customHeight="1">
      <c r="A101" s="15" t="s">
        <v>288</v>
      </c>
      <c r="B101" s="16" t="s">
        <v>393</v>
      </c>
      <c r="C101" s="12" t="s">
        <v>289</v>
      </c>
      <c r="D101" s="12" t="s">
        <v>51</v>
      </c>
      <c r="E101" s="17">
        <v>500000</v>
      </c>
      <c r="F101" s="18">
        <v>489.66</v>
      </c>
      <c r="G101" s="19">
        <v>0.0042</v>
      </c>
      <c r="H101" s="31">
        <v>0.07653516513799996</v>
      </c>
      <c r="I101" s="21"/>
      <c r="J101" s="175"/>
    </row>
    <row r="102" spans="1:10" ht="12.95" customHeight="1">
      <c r="A102" s="15" t="s">
        <v>290</v>
      </c>
      <c r="B102" s="16" t="s">
        <v>394</v>
      </c>
      <c r="C102" s="12" t="s">
        <v>291</v>
      </c>
      <c r="D102" s="12" t="s">
        <v>51</v>
      </c>
      <c r="E102" s="17">
        <v>500000</v>
      </c>
      <c r="F102" s="18">
        <v>487.95</v>
      </c>
      <c r="G102" s="19">
        <v>0.0042</v>
      </c>
      <c r="H102" s="31">
        <v>0.07697191151249985</v>
      </c>
      <c r="I102" s="21"/>
      <c r="J102" s="175"/>
    </row>
    <row r="103" spans="1:10" ht="12.95" customHeight="1">
      <c r="A103" s="15" t="s">
        <v>292</v>
      </c>
      <c r="B103" s="16" t="s">
        <v>395</v>
      </c>
      <c r="C103" s="12" t="s">
        <v>293</v>
      </c>
      <c r="D103" s="12" t="s">
        <v>51</v>
      </c>
      <c r="E103" s="17">
        <v>500000</v>
      </c>
      <c r="F103" s="18">
        <v>485.15</v>
      </c>
      <c r="G103" s="19">
        <v>0.0042</v>
      </c>
      <c r="H103" s="31">
        <v>0.07637357577112501</v>
      </c>
      <c r="I103" s="21"/>
      <c r="J103" s="175"/>
    </row>
    <row r="104" spans="1:10" ht="12.95" customHeight="1">
      <c r="A104" s="15" t="s">
        <v>294</v>
      </c>
      <c r="B104" s="16" t="s">
        <v>396</v>
      </c>
      <c r="C104" s="12" t="s">
        <v>295</v>
      </c>
      <c r="D104" s="12" t="s">
        <v>51</v>
      </c>
      <c r="E104" s="17">
        <v>500000</v>
      </c>
      <c r="F104" s="18">
        <v>477.49</v>
      </c>
      <c r="G104" s="19">
        <v>0.0041</v>
      </c>
      <c r="H104" s="31">
        <v>0.07652674832800005</v>
      </c>
      <c r="I104" s="21"/>
      <c r="J104" s="175"/>
    </row>
    <row r="105" spans="1:10" ht="12.95" customHeight="1">
      <c r="A105" s="2"/>
      <c r="B105" s="11" t="s">
        <v>30</v>
      </c>
      <c r="C105" s="12"/>
      <c r="D105" s="12"/>
      <c r="E105" s="12"/>
      <c r="F105" s="22">
        <v>77778.29</v>
      </c>
      <c r="G105" s="23">
        <v>0.6654</v>
      </c>
      <c r="H105" s="24"/>
      <c r="I105" s="25"/>
      <c r="J105" s="175"/>
    </row>
    <row r="106" spans="1:10" ht="12.95" customHeight="1">
      <c r="A106" s="2"/>
      <c r="B106" s="26" t="s">
        <v>60</v>
      </c>
      <c r="C106" s="1"/>
      <c r="D106" s="1"/>
      <c r="E106" s="1"/>
      <c r="F106" s="24" t="s">
        <v>61</v>
      </c>
      <c r="G106" s="24" t="s">
        <v>61</v>
      </c>
      <c r="H106" s="24"/>
      <c r="I106" s="25"/>
      <c r="J106" s="175"/>
    </row>
    <row r="107" spans="1:10" ht="12.95" customHeight="1">
      <c r="A107" s="2"/>
      <c r="B107" s="26" t="s">
        <v>30</v>
      </c>
      <c r="C107" s="1"/>
      <c r="D107" s="1"/>
      <c r="E107" s="1"/>
      <c r="F107" s="24" t="s">
        <v>61</v>
      </c>
      <c r="G107" s="24" t="s">
        <v>61</v>
      </c>
      <c r="H107" s="24"/>
      <c r="I107" s="25"/>
      <c r="J107" s="175"/>
    </row>
    <row r="108" spans="1:10" ht="12.95" customHeight="1">
      <c r="A108" s="2"/>
      <c r="B108" s="26" t="s">
        <v>32</v>
      </c>
      <c r="C108" s="27"/>
      <c r="D108" s="1"/>
      <c r="E108" s="27"/>
      <c r="F108" s="22">
        <v>77778.29</v>
      </c>
      <c r="G108" s="23">
        <v>0.6654</v>
      </c>
      <c r="H108" s="24"/>
      <c r="I108" s="25"/>
      <c r="J108" s="175"/>
    </row>
    <row r="109" spans="1:10" ht="12.95" customHeight="1">
      <c r="A109" s="2"/>
      <c r="B109" s="11" t="s">
        <v>62</v>
      </c>
      <c r="C109" s="12"/>
      <c r="D109" s="12"/>
      <c r="E109" s="12"/>
      <c r="F109" s="12"/>
      <c r="G109" s="12"/>
      <c r="H109" s="13"/>
      <c r="I109" s="14"/>
      <c r="J109" s="175"/>
    </row>
    <row r="110" spans="1:10" ht="12.95" customHeight="1">
      <c r="A110" s="2"/>
      <c r="B110" s="11" t="s">
        <v>63</v>
      </c>
      <c r="C110" s="12"/>
      <c r="D110" s="12"/>
      <c r="E110" s="12"/>
      <c r="F110" s="2"/>
      <c r="G110" s="13"/>
      <c r="H110" s="13"/>
      <c r="I110" s="14"/>
      <c r="J110" s="175"/>
    </row>
    <row r="111" spans="1:10" ht="12.95" customHeight="1">
      <c r="A111" s="15" t="s">
        <v>296</v>
      </c>
      <c r="B111" s="16" t="s">
        <v>738</v>
      </c>
      <c r="C111" s="12" t="s">
        <v>297</v>
      </c>
      <c r="D111" s="12" t="s">
        <v>398</v>
      </c>
      <c r="E111" s="17">
        <v>500</v>
      </c>
      <c r="F111" s="18">
        <v>2344.8</v>
      </c>
      <c r="G111" s="19">
        <v>0.0201</v>
      </c>
      <c r="H111" s="31">
        <v>0.0755</v>
      </c>
      <c r="I111" s="21"/>
      <c r="J111" s="175"/>
    </row>
    <row r="112" spans="1:10" ht="12.95" customHeight="1">
      <c r="A112" s="15" t="s">
        <v>298</v>
      </c>
      <c r="B112" s="16" t="s">
        <v>739</v>
      </c>
      <c r="C112" s="12" t="s">
        <v>299</v>
      </c>
      <c r="D112" s="12" t="s">
        <v>397</v>
      </c>
      <c r="E112" s="17">
        <v>500</v>
      </c>
      <c r="F112" s="18">
        <v>2341.29</v>
      </c>
      <c r="G112" s="19">
        <v>0.02</v>
      </c>
      <c r="H112" s="31">
        <v>0.0759</v>
      </c>
      <c r="I112" s="21"/>
      <c r="J112" s="175"/>
    </row>
    <row r="113" spans="1:10" ht="12.95" customHeight="1">
      <c r="A113" s="15" t="s">
        <v>300</v>
      </c>
      <c r="B113" s="16" t="s">
        <v>740</v>
      </c>
      <c r="C113" s="12" t="s">
        <v>301</v>
      </c>
      <c r="D113" s="12" t="s">
        <v>397</v>
      </c>
      <c r="E113" s="17">
        <v>500</v>
      </c>
      <c r="F113" s="18">
        <v>2333.31</v>
      </c>
      <c r="G113" s="19">
        <v>0.02</v>
      </c>
      <c r="H113" s="31">
        <v>0.0758</v>
      </c>
      <c r="I113" s="21"/>
      <c r="J113" s="175"/>
    </row>
    <row r="114" spans="1:10" ht="12.95" customHeight="1">
      <c r="A114" s="15" t="s">
        <v>302</v>
      </c>
      <c r="B114" s="16" t="s">
        <v>741</v>
      </c>
      <c r="C114" s="12" t="s">
        <v>303</v>
      </c>
      <c r="D114" s="12" t="s">
        <v>716</v>
      </c>
      <c r="E114" s="17">
        <v>500</v>
      </c>
      <c r="F114" s="18">
        <v>2329.67</v>
      </c>
      <c r="G114" s="19">
        <v>0.0199</v>
      </c>
      <c r="H114" s="31">
        <v>0.0756</v>
      </c>
      <c r="I114" s="21"/>
      <c r="J114" s="175"/>
    </row>
    <row r="115" spans="1:10" ht="12.95" customHeight="1">
      <c r="A115" s="2"/>
      <c r="B115" s="11" t="s">
        <v>30</v>
      </c>
      <c r="C115" s="12"/>
      <c r="D115" s="12"/>
      <c r="E115" s="12"/>
      <c r="F115" s="22">
        <v>9349.07</v>
      </c>
      <c r="G115" s="23">
        <v>0.08</v>
      </c>
      <c r="H115" s="24"/>
      <c r="I115" s="25"/>
      <c r="J115" s="175"/>
    </row>
    <row r="116" spans="1:10" ht="12.95" customHeight="1">
      <c r="A116" s="2"/>
      <c r="B116" s="11" t="s">
        <v>76</v>
      </c>
      <c r="C116" s="12"/>
      <c r="D116" s="12"/>
      <c r="E116" s="12"/>
      <c r="F116" s="2"/>
      <c r="G116" s="13"/>
      <c r="H116" s="13"/>
      <c r="I116" s="14"/>
      <c r="J116" s="175"/>
    </row>
    <row r="117" spans="1:10" ht="12.95" customHeight="1">
      <c r="A117" s="15" t="s">
        <v>304</v>
      </c>
      <c r="B117" s="16" t="s">
        <v>742</v>
      </c>
      <c r="C117" s="12" t="s">
        <v>305</v>
      </c>
      <c r="D117" s="12" t="s">
        <v>397</v>
      </c>
      <c r="E117" s="17">
        <v>500</v>
      </c>
      <c r="F117" s="18">
        <v>2337.77</v>
      </c>
      <c r="G117" s="19">
        <v>0.02</v>
      </c>
      <c r="H117" s="31">
        <v>0.0777</v>
      </c>
      <c r="I117" s="21"/>
      <c r="J117" s="175"/>
    </row>
    <row r="118" spans="1:10" ht="12.95" customHeight="1">
      <c r="A118" s="2"/>
      <c r="B118" s="11" t="s">
        <v>30</v>
      </c>
      <c r="C118" s="12"/>
      <c r="D118" s="12"/>
      <c r="E118" s="12"/>
      <c r="F118" s="22">
        <v>2337.77</v>
      </c>
      <c r="G118" s="23">
        <v>0.02</v>
      </c>
      <c r="H118" s="24"/>
      <c r="I118" s="25"/>
      <c r="J118" s="175"/>
    </row>
    <row r="119" spans="1:10" ht="12.95" customHeight="1">
      <c r="A119" s="2"/>
      <c r="B119" s="26" t="s">
        <v>32</v>
      </c>
      <c r="C119" s="27"/>
      <c r="D119" s="1"/>
      <c r="E119" s="27"/>
      <c r="F119" s="22">
        <v>11686.84</v>
      </c>
      <c r="G119" s="23">
        <v>0.1</v>
      </c>
      <c r="H119" s="24"/>
      <c r="I119" s="25"/>
      <c r="J119" s="175"/>
    </row>
    <row r="120" spans="1:10" ht="12.95" customHeight="1">
      <c r="A120" s="2"/>
      <c r="B120" s="11" t="s">
        <v>33</v>
      </c>
      <c r="C120" s="12"/>
      <c r="D120" s="12"/>
      <c r="E120" s="12"/>
      <c r="F120" s="12"/>
      <c r="G120" s="12"/>
      <c r="H120" s="13"/>
      <c r="I120" s="14"/>
      <c r="J120" s="175"/>
    </row>
    <row r="121" spans="1:10" ht="12.95" customHeight="1">
      <c r="A121" s="2"/>
      <c r="B121" s="11" t="s">
        <v>34</v>
      </c>
      <c r="C121" s="12"/>
      <c r="D121" s="28" t="s">
        <v>35</v>
      </c>
      <c r="E121" s="12"/>
      <c r="F121" s="2"/>
      <c r="G121" s="13"/>
      <c r="H121" s="13"/>
      <c r="I121" s="14"/>
      <c r="J121" s="175"/>
    </row>
    <row r="122" spans="1:10" ht="12.95" customHeight="1">
      <c r="A122" s="15" t="s">
        <v>306</v>
      </c>
      <c r="B122" s="16" t="s">
        <v>307</v>
      </c>
      <c r="C122" s="12"/>
      <c r="D122" s="29" t="s">
        <v>37</v>
      </c>
      <c r="E122" s="30"/>
      <c r="F122" s="18">
        <v>150</v>
      </c>
      <c r="G122" s="19">
        <v>0.0013</v>
      </c>
      <c r="H122" s="31">
        <v>0.05231961657</v>
      </c>
      <c r="I122" s="21"/>
      <c r="J122" s="175"/>
    </row>
    <row r="123" spans="1:10" ht="12.95" customHeight="1">
      <c r="A123" s="15" t="s">
        <v>308</v>
      </c>
      <c r="B123" s="16" t="s">
        <v>309</v>
      </c>
      <c r="C123" s="12"/>
      <c r="D123" s="29" t="s">
        <v>36</v>
      </c>
      <c r="E123" s="30"/>
      <c r="F123" s="18">
        <v>100</v>
      </c>
      <c r="G123" s="19">
        <v>0.0009</v>
      </c>
      <c r="H123" s="31">
        <v>0.05231961657</v>
      </c>
      <c r="I123" s="21"/>
      <c r="J123" s="175"/>
    </row>
    <row r="124" spans="1:10" ht="12.95" customHeight="1">
      <c r="A124" s="15" t="s">
        <v>310</v>
      </c>
      <c r="B124" s="16" t="s">
        <v>311</v>
      </c>
      <c r="C124" s="12"/>
      <c r="D124" s="29" t="s">
        <v>36</v>
      </c>
      <c r="E124" s="30"/>
      <c r="F124" s="18">
        <v>100</v>
      </c>
      <c r="G124" s="19">
        <v>0.0009</v>
      </c>
      <c r="H124" s="31">
        <v>0.05231239894</v>
      </c>
      <c r="I124" s="21"/>
      <c r="J124" s="175"/>
    </row>
    <row r="125" spans="1:10" ht="12.95" customHeight="1">
      <c r="A125" s="15" t="s">
        <v>312</v>
      </c>
      <c r="B125" s="16" t="s">
        <v>313</v>
      </c>
      <c r="C125" s="12"/>
      <c r="D125" s="29" t="s">
        <v>36</v>
      </c>
      <c r="E125" s="30"/>
      <c r="F125" s="18">
        <v>100</v>
      </c>
      <c r="G125" s="19">
        <v>0.0009</v>
      </c>
      <c r="H125" s="31">
        <v>0.05389864528</v>
      </c>
      <c r="I125" s="21"/>
      <c r="J125" s="175"/>
    </row>
    <row r="126" spans="1:10" ht="12.95" customHeight="1">
      <c r="A126" s="2"/>
      <c r="B126" s="11" t="s">
        <v>30</v>
      </c>
      <c r="C126" s="12"/>
      <c r="D126" s="12"/>
      <c r="E126" s="12"/>
      <c r="F126" s="22">
        <v>450</v>
      </c>
      <c r="G126" s="23">
        <v>0.004</v>
      </c>
      <c r="H126" s="24"/>
      <c r="I126" s="25"/>
      <c r="J126" s="175"/>
    </row>
    <row r="127" spans="1:10" ht="12.95" customHeight="1">
      <c r="A127" s="2"/>
      <c r="B127" s="26" t="s">
        <v>32</v>
      </c>
      <c r="C127" s="27"/>
      <c r="D127" s="1"/>
      <c r="E127" s="27"/>
      <c r="F127" s="22">
        <v>450</v>
      </c>
      <c r="G127" s="23">
        <v>0.004</v>
      </c>
      <c r="H127" s="24"/>
      <c r="I127" s="25"/>
      <c r="J127" s="175"/>
    </row>
    <row r="128" spans="1:10" ht="12.95" customHeight="1">
      <c r="A128" s="2"/>
      <c r="B128" s="11" t="s">
        <v>39</v>
      </c>
      <c r="C128" s="12"/>
      <c r="D128" s="12"/>
      <c r="E128" s="12"/>
      <c r="F128" s="12"/>
      <c r="G128" s="12"/>
      <c r="H128" s="13"/>
      <c r="I128" s="14"/>
      <c r="J128" s="175"/>
    </row>
    <row r="129" spans="1:10" ht="12.95" customHeight="1">
      <c r="A129" s="15" t="s">
        <v>40</v>
      </c>
      <c r="B129" s="16" t="s">
        <v>41</v>
      </c>
      <c r="C129" s="12"/>
      <c r="D129" s="12"/>
      <c r="E129" s="17"/>
      <c r="F129" s="18">
        <v>2064.63</v>
      </c>
      <c r="G129" s="19">
        <v>0.0177</v>
      </c>
      <c r="H129" s="31">
        <v>0.06476142633857672</v>
      </c>
      <c r="I129" s="21"/>
      <c r="J129" s="175"/>
    </row>
    <row r="130" spans="1:10" ht="12.95" customHeight="1">
      <c r="A130" s="2"/>
      <c r="B130" s="11" t="s">
        <v>30</v>
      </c>
      <c r="C130" s="12"/>
      <c r="D130" s="12"/>
      <c r="E130" s="12"/>
      <c r="F130" s="22">
        <v>2064.63</v>
      </c>
      <c r="G130" s="23">
        <v>0.0177</v>
      </c>
      <c r="H130" s="24"/>
      <c r="I130" s="25"/>
      <c r="J130" s="175"/>
    </row>
    <row r="131" spans="1:10" ht="12.95" customHeight="1">
      <c r="A131" s="2"/>
      <c r="B131" s="26" t="s">
        <v>60</v>
      </c>
      <c r="C131" s="1"/>
      <c r="D131" s="1"/>
      <c r="E131" s="1"/>
      <c r="F131" s="24" t="s">
        <v>61</v>
      </c>
      <c r="G131" s="24" t="s">
        <v>61</v>
      </c>
      <c r="H131" s="24"/>
      <c r="I131" s="25"/>
      <c r="J131" s="175"/>
    </row>
    <row r="132" spans="1:10" ht="12.95" customHeight="1">
      <c r="A132" s="2"/>
      <c r="B132" s="26" t="s">
        <v>30</v>
      </c>
      <c r="C132" s="1"/>
      <c r="D132" s="1"/>
      <c r="E132" s="1"/>
      <c r="F132" s="24" t="s">
        <v>61</v>
      </c>
      <c r="G132" s="24" t="s">
        <v>61</v>
      </c>
      <c r="H132" s="24"/>
      <c r="I132" s="25"/>
      <c r="J132" s="175"/>
    </row>
    <row r="133" spans="1:10" ht="12.95" customHeight="1">
      <c r="A133" s="2"/>
      <c r="B133" s="26" t="s">
        <v>32</v>
      </c>
      <c r="C133" s="27"/>
      <c r="D133" s="1"/>
      <c r="E133" s="27"/>
      <c r="F133" s="22">
        <v>2064.63</v>
      </c>
      <c r="G133" s="23">
        <v>0.0177</v>
      </c>
      <c r="H133" s="24"/>
      <c r="I133" s="25"/>
      <c r="J133" s="175"/>
    </row>
    <row r="134" spans="1:10" ht="12.95" customHeight="1">
      <c r="A134" s="2"/>
      <c r="B134" s="26" t="s">
        <v>42</v>
      </c>
      <c r="C134" s="12"/>
      <c r="D134" s="1"/>
      <c r="E134" s="12"/>
      <c r="F134" s="32">
        <v>1435.5600000000122</v>
      </c>
      <c r="G134" s="23">
        <v>0.012299999999999978</v>
      </c>
      <c r="H134" s="24"/>
      <c r="I134" s="25"/>
      <c r="J134" s="175"/>
    </row>
    <row r="135" spans="1:11" ht="12.95" customHeight="1">
      <c r="A135" s="2"/>
      <c r="B135" s="33" t="s">
        <v>43</v>
      </c>
      <c r="C135" s="34"/>
      <c r="D135" s="34"/>
      <c r="E135" s="34"/>
      <c r="F135" s="35">
        <v>116852.88</v>
      </c>
      <c r="G135" s="36">
        <v>1</v>
      </c>
      <c r="H135" s="37"/>
      <c r="I135" s="38"/>
      <c r="J135" s="175"/>
      <c r="K135" s="50"/>
    </row>
    <row r="136" spans="1:11" ht="12.95" customHeight="1">
      <c r="A136" s="2"/>
      <c r="B136" s="5"/>
      <c r="C136" s="2"/>
      <c r="D136" s="2"/>
      <c r="E136" s="2"/>
      <c r="F136" s="2"/>
      <c r="G136" s="2"/>
      <c r="H136" s="2"/>
      <c r="I136" s="2"/>
      <c r="J136" s="175"/>
      <c r="K136" s="51"/>
    </row>
    <row r="137" spans="1:10" ht="12.95" customHeight="1">
      <c r="A137" s="2"/>
      <c r="B137" s="3" t="s">
        <v>44</v>
      </c>
      <c r="C137" s="2"/>
      <c r="D137" s="2"/>
      <c r="E137" s="2"/>
      <c r="F137" s="2"/>
      <c r="G137" s="2"/>
      <c r="H137" s="2"/>
      <c r="I137" s="2"/>
      <c r="J137" s="175"/>
    </row>
    <row r="138" spans="1:10" ht="12.95" customHeight="1">
      <c r="A138" s="2"/>
      <c r="B138" s="526" t="s">
        <v>45</v>
      </c>
      <c r="C138" s="526"/>
      <c r="D138" s="526"/>
      <c r="E138" s="2"/>
      <c r="F138" s="2"/>
      <c r="G138" s="2"/>
      <c r="H138" s="2"/>
      <c r="I138" s="2"/>
      <c r="J138" s="175"/>
    </row>
    <row r="139" spans="1:10" ht="12.95" customHeight="1" thickBot="1">
      <c r="A139" s="2"/>
      <c r="B139" s="3"/>
      <c r="C139" s="2"/>
      <c r="D139" s="2"/>
      <c r="E139" s="2"/>
      <c r="F139" s="2"/>
      <c r="G139" s="2"/>
      <c r="H139" s="2"/>
      <c r="I139" s="2"/>
      <c r="J139" s="175"/>
    </row>
    <row r="140" spans="2:10" ht="15">
      <c r="B140" s="52" t="s">
        <v>409</v>
      </c>
      <c r="C140" s="53"/>
      <c r="D140" s="54"/>
      <c r="E140" s="55"/>
      <c r="F140" s="56"/>
      <c r="G140" s="56"/>
      <c r="H140" s="57"/>
      <c r="J140" s="175"/>
    </row>
    <row r="141" spans="2:10" ht="15">
      <c r="B141" s="58" t="s">
        <v>410</v>
      </c>
      <c r="C141" s="91"/>
      <c r="D141" s="59"/>
      <c r="E141" s="59"/>
      <c r="F141" s="91"/>
      <c r="G141" s="60"/>
      <c r="H141" s="61"/>
      <c r="J141" s="175"/>
    </row>
    <row r="142" spans="2:10" ht="48">
      <c r="B142" s="538" t="s">
        <v>411</v>
      </c>
      <c r="C142" s="528" t="s">
        <v>412</v>
      </c>
      <c r="D142" s="62" t="s">
        <v>413</v>
      </c>
      <c r="E142" s="62" t="s">
        <v>413</v>
      </c>
      <c r="F142" s="62" t="s">
        <v>414</v>
      </c>
      <c r="G142" s="60"/>
      <c r="H142" s="61"/>
      <c r="J142" s="175"/>
    </row>
    <row r="143" spans="2:10" ht="24">
      <c r="B143" s="538"/>
      <c r="C143" s="528"/>
      <c r="D143" s="62" t="s">
        <v>415</v>
      </c>
      <c r="E143" s="62" t="s">
        <v>416</v>
      </c>
      <c r="F143" s="62" t="s">
        <v>415</v>
      </c>
      <c r="G143" s="60"/>
      <c r="H143" s="61"/>
      <c r="J143" s="175"/>
    </row>
    <row r="144" spans="2:10" ht="15">
      <c r="B144" s="63" t="s">
        <v>61</v>
      </c>
      <c r="C144" s="92" t="s">
        <v>61</v>
      </c>
      <c r="D144" s="92" t="s">
        <v>61</v>
      </c>
      <c r="E144" s="92" t="s">
        <v>61</v>
      </c>
      <c r="F144" s="92" t="s">
        <v>61</v>
      </c>
      <c r="G144" s="60"/>
      <c r="H144" s="61"/>
      <c r="J144" s="175"/>
    </row>
    <row r="145" spans="2:10" ht="15">
      <c r="B145" s="65" t="s">
        <v>417</v>
      </c>
      <c r="C145" s="93"/>
      <c r="D145" s="93"/>
      <c r="E145" s="93"/>
      <c r="F145" s="93"/>
      <c r="G145" s="60"/>
      <c r="H145" s="61"/>
      <c r="J145" s="175"/>
    </row>
    <row r="146" spans="2:10" ht="15">
      <c r="B146" s="66"/>
      <c r="C146" s="94"/>
      <c r="D146" s="94"/>
      <c r="E146" s="94"/>
      <c r="F146" s="94"/>
      <c r="G146" s="60"/>
      <c r="H146" s="61"/>
      <c r="J146" s="175"/>
    </row>
    <row r="147" spans="2:10" ht="15">
      <c r="B147" s="66" t="s">
        <v>418</v>
      </c>
      <c r="C147" s="94"/>
      <c r="D147" s="94"/>
      <c r="E147" s="94"/>
      <c r="F147" s="94"/>
      <c r="G147" s="60"/>
      <c r="H147" s="61"/>
      <c r="J147" s="175"/>
    </row>
    <row r="148" spans="2:10" ht="15">
      <c r="B148" s="169" t="s">
        <v>419</v>
      </c>
      <c r="C148" s="223" t="s">
        <v>668</v>
      </c>
      <c r="D148" s="95" t="s">
        <v>489</v>
      </c>
      <c r="E148" s="94"/>
      <c r="F148" s="94"/>
      <c r="G148" s="60"/>
      <c r="H148" s="61"/>
      <c r="J148" s="175"/>
    </row>
    <row r="149" spans="2:8" ht="15">
      <c r="B149" s="169" t="s">
        <v>420</v>
      </c>
      <c r="C149" s="221"/>
      <c r="D149" s="67"/>
      <c r="E149" s="94"/>
      <c r="F149" s="94"/>
      <c r="G149" s="60"/>
      <c r="H149" s="61"/>
    </row>
    <row r="150" spans="2:8" ht="15">
      <c r="B150" s="169" t="s">
        <v>459</v>
      </c>
      <c r="C150" s="222">
        <v>11.2436</v>
      </c>
      <c r="D150" s="69">
        <v>11.2538</v>
      </c>
      <c r="E150" s="94"/>
      <c r="F150" s="94"/>
      <c r="G150" s="60"/>
      <c r="H150" s="61"/>
    </row>
    <row r="151" spans="2:8" ht="15">
      <c r="B151" s="169" t="s">
        <v>736</v>
      </c>
      <c r="C151" s="222">
        <v>10.0833</v>
      </c>
      <c r="D151" s="69">
        <v>10.081</v>
      </c>
      <c r="E151" s="94"/>
      <c r="F151" s="94"/>
      <c r="G151" s="70"/>
      <c r="H151" s="61"/>
    </row>
    <row r="152" spans="2:8" ht="15">
      <c r="B152" s="169" t="s">
        <v>425</v>
      </c>
      <c r="C152" s="222"/>
      <c r="D152" s="69"/>
      <c r="E152" s="94"/>
      <c r="F152" s="94"/>
      <c r="G152" s="60"/>
      <c r="H152" s="61"/>
    </row>
    <row r="153" spans="2:8" ht="15">
      <c r="B153" s="169" t="s">
        <v>460</v>
      </c>
      <c r="C153" s="222">
        <v>11.1924</v>
      </c>
      <c r="D153" s="69">
        <v>11.1998</v>
      </c>
      <c r="E153" s="94"/>
      <c r="F153" s="94"/>
      <c r="G153" s="70"/>
      <c r="H153" s="61"/>
    </row>
    <row r="154" spans="2:8" ht="15">
      <c r="B154" s="169" t="s">
        <v>737</v>
      </c>
      <c r="C154" s="222">
        <v>10.1817</v>
      </c>
      <c r="D154" s="69">
        <v>10.183</v>
      </c>
      <c r="E154" s="94"/>
      <c r="F154" s="94"/>
      <c r="G154" s="70"/>
      <c r="H154" s="61"/>
    </row>
    <row r="155" spans="2:8" ht="24.75" customHeight="1">
      <c r="B155" s="529" t="s">
        <v>446</v>
      </c>
      <c r="C155" s="530"/>
      <c r="D155" s="530"/>
      <c r="E155" s="530"/>
      <c r="F155" s="530"/>
      <c r="G155" s="530"/>
      <c r="H155" s="531"/>
    </row>
    <row r="156" spans="2:8" ht="15" customHeight="1">
      <c r="B156" s="72"/>
      <c r="C156" s="94"/>
      <c r="D156" s="94"/>
      <c r="E156" s="94"/>
      <c r="F156" s="94"/>
      <c r="G156" s="60"/>
      <c r="H156" s="61"/>
    </row>
    <row r="157" spans="2:8" ht="15">
      <c r="B157" s="66" t="s">
        <v>481</v>
      </c>
      <c r="C157" s="96"/>
      <c r="D157" s="96"/>
      <c r="E157" s="96"/>
      <c r="F157" s="94"/>
      <c r="G157" s="60"/>
      <c r="H157" s="61"/>
    </row>
    <row r="158" spans="2:8" ht="36">
      <c r="B158" s="155" t="s">
        <v>430</v>
      </c>
      <c r="C158" s="156" t="s">
        <v>438</v>
      </c>
      <c r="D158" s="156" t="s">
        <v>432</v>
      </c>
      <c r="E158" s="156" t="s">
        <v>436</v>
      </c>
      <c r="F158" s="94"/>
      <c r="G158" s="60"/>
      <c r="H158" s="61"/>
    </row>
    <row r="159" spans="2:8" ht="24">
      <c r="B159" s="157">
        <v>44921</v>
      </c>
      <c r="C159" s="73" t="s">
        <v>439</v>
      </c>
      <c r="D159" s="158">
        <v>0.01141876</v>
      </c>
      <c r="E159" s="158">
        <v>0.01141876</v>
      </c>
      <c r="F159" s="94"/>
      <c r="G159" s="60"/>
      <c r="H159" s="61"/>
    </row>
    <row r="160" spans="2:8" ht="24">
      <c r="B160" s="157">
        <v>44921</v>
      </c>
      <c r="C160" s="73" t="s">
        <v>441</v>
      </c>
      <c r="D160" s="158">
        <v>0.00537265</v>
      </c>
      <c r="E160" s="158">
        <v>0.00537265</v>
      </c>
      <c r="F160" s="94"/>
      <c r="G160" s="60"/>
      <c r="H160" s="61"/>
    </row>
    <row r="161" spans="2:8" ht="33.75" customHeight="1">
      <c r="B161" s="529" t="s">
        <v>446</v>
      </c>
      <c r="C161" s="530"/>
      <c r="D161" s="530"/>
      <c r="E161" s="530"/>
      <c r="F161" s="530"/>
      <c r="G161" s="530"/>
      <c r="H161" s="531"/>
    </row>
    <row r="162" spans="2:8" ht="15">
      <c r="B162" s="66"/>
      <c r="C162" s="96"/>
      <c r="D162" s="96"/>
      <c r="E162" s="96"/>
      <c r="F162" s="94"/>
      <c r="G162" s="60"/>
      <c r="H162" s="61"/>
    </row>
    <row r="163" spans="2:8" ht="15">
      <c r="B163" s="66" t="s">
        <v>475</v>
      </c>
      <c r="C163" s="96"/>
      <c r="D163" s="96"/>
      <c r="E163" s="96"/>
      <c r="F163" s="94"/>
      <c r="G163" s="60"/>
      <c r="H163" s="61"/>
    </row>
    <row r="164" spans="2:8" ht="15">
      <c r="B164" s="66"/>
      <c r="C164" s="96"/>
      <c r="D164" s="96"/>
      <c r="E164" s="96"/>
      <c r="F164" s="94"/>
      <c r="G164" s="60"/>
      <c r="H164" s="61"/>
    </row>
    <row r="165" spans="2:8" ht="15">
      <c r="B165" s="66" t="s">
        <v>476</v>
      </c>
      <c r="C165" s="96"/>
      <c r="D165" s="96"/>
      <c r="E165" s="96"/>
      <c r="F165" s="94"/>
      <c r="G165" s="60"/>
      <c r="H165" s="61"/>
    </row>
    <row r="166" spans="2:8" ht="15">
      <c r="B166" s="74" t="s">
        <v>449</v>
      </c>
      <c r="C166" s="96"/>
      <c r="D166" s="96"/>
      <c r="E166" s="96"/>
      <c r="F166" s="94"/>
      <c r="G166" s="60"/>
      <c r="H166" s="61"/>
    </row>
    <row r="167" spans="2:8" ht="15">
      <c r="B167" s="74"/>
      <c r="C167" s="96"/>
      <c r="D167" s="96"/>
      <c r="E167" s="96"/>
      <c r="F167" s="94"/>
      <c r="G167" s="60"/>
      <c r="H167" s="61"/>
    </row>
    <row r="168" spans="2:8" ht="15">
      <c r="B168" s="66" t="s">
        <v>477</v>
      </c>
      <c r="C168" s="96"/>
      <c r="D168" s="96"/>
      <c r="E168" s="96"/>
      <c r="F168" s="94"/>
      <c r="G168" s="60"/>
      <c r="H168" s="61"/>
    </row>
    <row r="169" spans="2:8" ht="15">
      <c r="B169" s="66"/>
      <c r="C169" s="96"/>
      <c r="D169" s="96"/>
      <c r="E169" s="96"/>
      <c r="F169" s="94"/>
      <c r="G169" s="60"/>
      <c r="H169" s="61"/>
    </row>
    <row r="170" spans="2:8" ht="15">
      <c r="B170" s="66" t="s">
        <v>478</v>
      </c>
      <c r="C170" s="96"/>
      <c r="D170" s="96"/>
      <c r="E170" s="96"/>
      <c r="F170" s="94"/>
      <c r="G170" s="60"/>
      <c r="H170" s="61"/>
    </row>
    <row r="171" spans="2:8" ht="15">
      <c r="B171" s="75"/>
      <c r="C171" s="96"/>
      <c r="D171" s="96"/>
      <c r="E171" s="96"/>
      <c r="F171" s="94"/>
      <c r="G171" s="60"/>
      <c r="H171" s="61"/>
    </row>
    <row r="172" spans="2:8" ht="15">
      <c r="B172" s="66" t="s">
        <v>482</v>
      </c>
      <c r="C172" s="96"/>
      <c r="D172" s="97"/>
      <c r="E172" s="96"/>
      <c r="F172" s="94"/>
      <c r="G172" s="60"/>
      <c r="H172" s="61"/>
    </row>
    <row r="173" spans="2:8" ht="15">
      <c r="B173" s="66"/>
      <c r="C173" s="96"/>
      <c r="D173" s="96"/>
      <c r="E173" s="96"/>
      <c r="F173" s="94"/>
      <c r="G173" s="60"/>
      <c r="H173" s="61"/>
    </row>
    <row r="174" spans="2:8" ht="15">
      <c r="B174" s="66" t="s">
        <v>479</v>
      </c>
      <c r="C174" s="96"/>
      <c r="D174" s="96"/>
      <c r="E174" s="96"/>
      <c r="F174" s="94"/>
      <c r="G174" s="60"/>
      <c r="H174" s="61"/>
    </row>
    <row r="175" spans="2:8" ht="15">
      <c r="B175" s="66"/>
      <c r="C175" s="96"/>
      <c r="D175" s="96"/>
      <c r="E175" s="96"/>
      <c r="F175" s="94"/>
      <c r="G175" s="60"/>
      <c r="H175" s="61"/>
    </row>
    <row r="176" spans="2:8" ht="15">
      <c r="B176" s="66" t="s">
        <v>450</v>
      </c>
      <c r="C176" s="96"/>
      <c r="D176" s="96"/>
      <c r="E176" s="96"/>
      <c r="F176" s="94"/>
      <c r="G176" s="60"/>
      <c r="H176" s="61"/>
    </row>
    <row r="177" spans="2:8" ht="15">
      <c r="B177" s="76" t="s">
        <v>451</v>
      </c>
      <c r="C177" s="77"/>
      <c r="D177" s="77"/>
      <c r="E177" s="77"/>
      <c r="F177" s="79">
        <v>0</v>
      </c>
      <c r="G177" s="60"/>
      <c r="H177" s="61"/>
    </row>
    <row r="178" spans="2:8" ht="15">
      <c r="B178" s="76" t="s">
        <v>452</v>
      </c>
      <c r="C178" s="77"/>
      <c r="D178" s="77"/>
      <c r="E178" s="77"/>
      <c r="F178" s="79">
        <f>(G108-G98-G29)*100</f>
        <v>64.03</v>
      </c>
      <c r="G178" s="60"/>
      <c r="H178" s="61"/>
    </row>
    <row r="179" spans="2:8" ht="15">
      <c r="B179" s="76" t="s">
        <v>453</v>
      </c>
      <c r="C179" s="77"/>
      <c r="D179" s="77"/>
      <c r="E179" s="77"/>
      <c r="F179" s="79">
        <f>G119*100</f>
        <v>10</v>
      </c>
      <c r="G179" s="60"/>
      <c r="H179" s="61"/>
    </row>
    <row r="180" spans="2:8" ht="15">
      <c r="B180" s="80" t="s">
        <v>461</v>
      </c>
      <c r="C180" s="81"/>
      <c r="D180" s="81"/>
      <c r="E180" s="81"/>
      <c r="F180" s="78">
        <f>G21*100</f>
        <v>20.06</v>
      </c>
      <c r="G180" s="60"/>
      <c r="H180" s="61"/>
    </row>
    <row r="181" spans="2:8" ht="15">
      <c r="B181" s="80" t="s">
        <v>462</v>
      </c>
      <c r="C181" s="81"/>
      <c r="D181" s="81"/>
      <c r="E181" s="81"/>
      <c r="F181" s="78">
        <f>(G98+G29)*100</f>
        <v>2.51</v>
      </c>
      <c r="G181" s="60"/>
      <c r="H181" s="61"/>
    </row>
    <row r="182" spans="2:8" ht="15">
      <c r="B182" s="80" t="s">
        <v>454</v>
      </c>
      <c r="C182" s="81"/>
      <c r="D182" s="81"/>
      <c r="E182" s="81"/>
      <c r="F182" s="79">
        <f>(G127+G130+G134)*100</f>
        <v>3.3999999999999977</v>
      </c>
      <c r="G182" s="60"/>
      <c r="H182" s="61"/>
    </row>
    <row r="183" spans="2:8" ht="15">
      <c r="B183" s="66"/>
      <c r="C183" s="96"/>
      <c r="D183" s="96"/>
      <c r="E183" s="96"/>
      <c r="F183" s="98"/>
      <c r="G183" s="60"/>
      <c r="H183" s="61"/>
    </row>
    <row r="184" spans="2:8" ht="15">
      <c r="B184" s="66"/>
      <c r="C184" s="96"/>
      <c r="D184" s="96"/>
      <c r="E184" s="96"/>
      <c r="F184" s="94"/>
      <c r="G184" s="60"/>
      <c r="H184" s="61"/>
    </row>
    <row r="185" spans="2:8" ht="15">
      <c r="B185" s="66" t="s">
        <v>455</v>
      </c>
      <c r="C185" s="96"/>
      <c r="D185" s="96"/>
      <c r="E185" s="96"/>
      <c r="F185" s="94"/>
      <c r="G185" s="60"/>
      <c r="H185" s="61"/>
    </row>
    <row r="186" spans="2:8" ht="15">
      <c r="B186" s="76" t="s">
        <v>456</v>
      </c>
      <c r="C186" s="82"/>
      <c r="D186" s="82"/>
      <c r="E186" s="82"/>
      <c r="F186" s="79">
        <f>F177+F178</f>
        <v>64.03</v>
      </c>
      <c r="G186" s="60"/>
      <c r="H186" s="61"/>
    </row>
    <row r="187" spans="2:8" ht="15">
      <c r="B187" s="76" t="s">
        <v>463</v>
      </c>
      <c r="C187" s="83"/>
      <c r="D187" s="83"/>
      <c r="E187" s="83"/>
      <c r="F187" s="79">
        <f>F181</f>
        <v>2.51</v>
      </c>
      <c r="G187" s="60"/>
      <c r="H187" s="61"/>
    </row>
    <row r="188" spans="2:8" ht="15">
      <c r="B188" s="76" t="s">
        <v>464</v>
      </c>
      <c r="C188" s="83"/>
      <c r="D188" s="83"/>
      <c r="E188" s="83"/>
      <c r="F188" s="79">
        <f>F180</f>
        <v>20.06</v>
      </c>
      <c r="G188" s="60"/>
      <c r="H188" s="61"/>
    </row>
    <row r="189" spans="2:8" ht="15">
      <c r="B189" s="76" t="s">
        <v>457</v>
      </c>
      <c r="C189" s="83"/>
      <c r="D189" s="83"/>
      <c r="E189" s="83"/>
      <c r="F189" s="79">
        <f>F179</f>
        <v>10</v>
      </c>
      <c r="G189" s="60"/>
      <c r="H189" s="61"/>
    </row>
    <row r="190" spans="2:8" ht="15">
      <c r="B190" s="76" t="s">
        <v>454</v>
      </c>
      <c r="C190" s="83"/>
      <c r="D190" s="83"/>
      <c r="E190" s="83"/>
      <c r="F190" s="79">
        <f>F182</f>
        <v>3.3999999999999977</v>
      </c>
      <c r="G190" s="60"/>
      <c r="H190" s="61"/>
    </row>
    <row r="191" spans="2:8" ht="15">
      <c r="B191" s="66"/>
      <c r="C191" s="84"/>
      <c r="D191" s="84"/>
      <c r="E191" s="84"/>
      <c r="F191" s="99"/>
      <c r="G191" s="60"/>
      <c r="H191" s="61"/>
    </row>
    <row r="192" spans="2:8" ht="15">
      <c r="B192" s="66" t="s">
        <v>458</v>
      </c>
      <c r="C192" s="84"/>
      <c r="D192" s="84"/>
      <c r="E192" s="84"/>
      <c r="F192" s="85"/>
      <c r="G192" s="60"/>
      <c r="H192" s="61"/>
    </row>
    <row r="193" spans="2:8" ht="15.75" thickBot="1">
      <c r="B193" s="86"/>
      <c r="C193" s="87"/>
      <c r="D193" s="87"/>
      <c r="E193" s="88"/>
      <c r="F193" s="89"/>
      <c r="G193" s="88"/>
      <c r="H193" s="90"/>
    </row>
    <row r="194" spans="2:8" ht="15">
      <c r="B194" s="100" t="s">
        <v>465</v>
      </c>
      <c r="C194" s="101"/>
      <c r="D194" s="101"/>
      <c r="E194" s="101"/>
      <c r="F194" s="102"/>
      <c r="G194" s="103"/>
      <c r="H194" s="57"/>
    </row>
    <row r="195" spans="2:8" ht="15">
      <c r="B195" s="66"/>
      <c r="C195" s="84"/>
      <c r="D195" s="84"/>
      <c r="E195" s="84"/>
      <c r="F195" s="85"/>
      <c r="G195" s="60"/>
      <c r="H195" s="61"/>
    </row>
    <row r="196" spans="2:8" ht="15">
      <c r="B196" s="104" t="s">
        <v>483</v>
      </c>
      <c r="C196" s="105"/>
      <c r="D196" s="105"/>
      <c r="E196" s="105"/>
      <c r="F196" s="106"/>
      <c r="G196" s="60"/>
      <c r="H196" s="61"/>
    </row>
    <row r="197" spans="2:8" ht="15">
      <c r="B197" s="58"/>
      <c r="C197" s="91"/>
      <c r="D197" s="91"/>
      <c r="E197" s="107"/>
      <c r="F197" s="107"/>
      <c r="G197" s="108"/>
      <c r="H197" s="61"/>
    </row>
    <row r="198" spans="2:8" ht="15">
      <c r="B198" s="109" t="s">
        <v>484</v>
      </c>
      <c r="C198" s="110"/>
      <c r="D198" s="111"/>
      <c r="E198" s="91"/>
      <c r="F198" s="91"/>
      <c r="G198" s="91"/>
      <c r="H198" s="61"/>
    </row>
    <row r="199" spans="2:8" ht="15">
      <c r="B199" s="58"/>
      <c r="C199" s="91"/>
      <c r="D199" s="91"/>
      <c r="E199" s="91"/>
      <c r="F199" s="112"/>
      <c r="G199" s="112"/>
      <c r="H199" s="61"/>
    </row>
    <row r="200" spans="2:8" ht="15">
      <c r="B200" s="109" t="s">
        <v>485</v>
      </c>
      <c r="C200" s="110"/>
      <c r="D200" s="113"/>
      <c r="E200" s="91"/>
      <c r="F200" s="114"/>
      <c r="G200" s="91"/>
      <c r="H200" s="61"/>
    </row>
    <row r="201" spans="2:8" ht="15">
      <c r="B201" s="115"/>
      <c r="C201" s="116"/>
      <c r="D201" s="116"/>
      <c r="E201" s="91"/>
      <c r="F201" s="91"/>
      <c r="G201" s="91"/>
      <c r="H201" s="61"/>
    </row>
    <row r="202" spans="2:8" ht="15">
      <c r="B202" s="117" t="s">
        <v>486</v>
      </c>
      <c r="C202" s="113"/>
      <c r="D202" s="113"/>
      <c r="E202" s="91"/>
      <c r="F202" s="114"/>
      <c r="G202" s="91"/>
      <c r="H202" s="61"/>
    </row>
    <row r="203" spans="2:8" ht="60">
      <c r="B203" s="118" t="s">
        <v>466</v>
      </c>
      <c r="C203" s="118" t="s">
        <v>467</v>
      </c>
      <c r="D203" s="118" t="s">
        <v>468</v>
      </c>
      <c r="E203" s="119" t="s">
        <v>469</v>
      </c>
      <c r="F203" s="119" t="s">
        <v>470</v>
      </c>
      <c r="G203" s="91"/>
      <c r="H203" s="61"/>
    </row>
    <row r="204" spans="2:8" ht="15">
      <c r="B204" s="73"/>
      <c r="C204" s="73"/>
      <c r="D204" s="73"/>
      <c r="E204" s="120"/>
      <c r="F204" s="120"/>
      <c r="G204" s="91"/>
      <c r="H204" s="61"/>
    </row>
    <row r="205" spans="2:8" ht="15">
      <c r="B205" s="73"/>
      <c r="C205" s="73"/>
      <c r="D205" s="73"/>
      <c r="E205" s="120"/>
      <c r="F205" s="120"/>
      <c r="G205" s="91"/>
      <c r="H205" s="61"/>
    </row>
    <row r="206" spans="2:8" ht="15">
      <c r="B206" s="539" t="s">
        <v>471</v>
      </c>
      <c r="C206" s="540"/>
      <c r="D206" s="540"/>
      <c r="E206" s="540"/>
      <c r="F206" s="541"/>
      <c r="G206" s="91"/>
      <c r="H206" s="61"/>
    </row>
    <row r="207" spans="2:8" ht="15">
      <c r="B207" s="117"/>
      <c r="C207" s="113"/>
      <c r="D207" s="113"/>
      <c r="E207" s="91"/>
      <c r="F207" s="114"/>
      <c r="G207" s="91"/>
      <c r="H207" s="61"/>
    </row>
    <row r="208" spans="2:8" ht="15">
      <c r="B208" s="121" t="s">
        <v>709</v>
      </c>
      <c r="C208" s="111"/>
      <c r="D208" s="111"/>
      <c r="E208" s="91"/>
      <c r="F208" s="91"/>
      <c r="G208" s="91"/>
      <c r="H208" s="61"/>
    </row>
    <row r="209" spans="2:8" ht="15">
      <c r="B209" s="170" t="s">
        <v>472</v>
      </c>
      <c r="C209" s="95"/>
      <c r="D209" s="95"/>
      <c r="E209" s="171">
        <v>155</v>
      </c>
      <c r="F209" s="91"/>
      <c r="G209" s="91"/>
      <c r="H209" s="61"/>
    </row>
    <row r="210" spans="2:8" ht="15">
      <c r="B210" s="170" t="s">
        <v>473</v>
      </c>
      <c r="C210" s="95"/>
      <c r="D210" s="95"/>
      <c r="E210" s="172">
        <v>120735000</v>
      </c>
      <c r="F210" s="112"/>
      <c r="G210" s="173"/>
      <c r="H210" s="61"/>
    </row>
    <row r="211" spans="2:8" ht="15">
      <c r="B211" s="170" t="s">
        <v>474</v>
      </c>
      <c r="C211" s="95"/>
      <c r="D211" s="95"/>
      <c r="E211" s="171">
        <v>716061.6</v>
      </c>
      <c r="F211" s="91"/>
      <c r="G211" s="174"/>
      <c r="H211" s="61"/>
    </row>
    <row r="212" spans="2:8" ht="15">
      <c r="B212" s="72"/>
      <c r="C212" s="94"/>
      <c r="D212" s="94"/>
      <c r="E212" s="94"/>
      <c r="F212" s="94"/>
      <c r="G212" s="94"/>
      <c r="H212" s="61"/>
    </row>
    <row r="213" spans="2:8" ht="15.75" thickBot="1">
      <c r="B213" s="122" t="s">
        <v>487</v>
      </c>
      <c r="C213" s="123"/>
      <c r="D213" s="123"/>
      <c r="E213" s="123"/>
      <c r="F213" s="123"/>
      <c r="G213" s="123"/>
      <c r="H213" s="90"/>
    </row>
    <row r="215" spans="2:10" ht="15">
      <c r="B215" s="509" t="s">
        <v>812</v>
      </c>
      <c r="C215" s="510"/>
      <c r="D215" s="510"/>
      <c r="E215" s="510"/>
      <c r="F215" s="510"/>
      <c r="G215" s="510"/>
      <c r="H215" s="510"/>
      <c r="I215" s="510"/>
      <c r="J215" s="511"/>
    </row>
    <row r="216" spans="2:10" ht="15">
      <c r="B216" s="512" t="s">
        <v>748</v>
      </c>
      <c r="C216" s="513" t="s">
        <v>749</v>
      </c>
      <c r="D216" s="513"/>
      <c r="E216" s="353" t="s">
        <v>750</v>
      </c>
      <c r="F216" s="353" t="s">
        <v>751</v>
      </c>
      <c r="G216" s="513" t="s">
        <v>752</v>
      </c>
      <c r="H216" s="513"/>
      <c r="I216" s="513"/>
      <c r="J216" s="513"/>
    </row>
    <row r="217" spans="2:10" ht="64.5">
      <c r="B217" s="512"/>
      <c r="C217" s="353" t="s">
        <v>425</v>
      </c>
      <c r="D217" s="353" t="s">
        <v>420</v>
      </c>
      <c r="E217" s="353" t="s">
        <v>813</v>
      </c>
      <c r="F217" s="353" t="s">
        <v>814</v>
      </c>
      <c r="G217" s="353" t="s">
        <v>425</v>
      </c>
      <c r="H217" s="353" t="s">
        <v>420</v>
      </c>
      <c r="I217" s="353" t="s">
        <v>813</v>
      </c>
      <c r="J217" s="353" t="s">
        <v>814</v>
      </c>
    </row>
    <row r="218" spans="2:10" ht="15">
      <c r="B218" s="352" t="s">
        <v>815</v>
      </c>
      <c r="C218" s="348">
        <v>0.07351760880620528</v>
      </c>
      <c r="D218" s="348">
        <v>0.0767552309841979</v>
      </c>
      <c r="E218" s="348">
        <v>0.045370510556574706</v>
      </c>
      <c r="F218" s="348">
        <v>0.0017506683749077823</v>
      </c>
      <c r="G218" s="435">
        <v>11199.8</v>
      </c>
      <c r="H218" s="435">
        <v>11253.800000000001</v>
      </c>
      <c r="I218" s="435">
        <v>10734.44502834073</v>
      </c>
      <c r="J218" s="435">
        <v>10027.977346028576</v>
      </c>
    </row>
    <row r="219" spans="2:10" ht="15">
      <c r="B219" s="352" t="s">
        <v>756</v>
      </c>
      <c r="C219" s="348">
        <v>0.07574357369394291</v>
      </c>
      <c r="D219" s="348">
        <v>0.07897047888670206</v>
      </c>
      <c r="E219" s="348">
        <v>0.031017719307287805</v>
      </c>
      <c r="F219" s="348">
        <v>0.0044241476423179105</v>
      </c>
      <c r="G219" s="435">
        <v>10755.284107823649</v>
      </c>
      <c r="H219" s="435">
        <v>10787.458182759316</v>
      </c>
      <c r="I219" s="435">
        <v>10309.31438340158</v>
      </c>
      <c r="J219" s="435">
        <v>10044.119999903434</v>
      </c>
    </row>
    <row r="220" spans="2:10" ht="15">
      <c r="B220" s="386"/>
      <c r="C220" s="345"/>
      <c r="D220" s="387"/>
      <c r="E220" s="345"/>
      <c r="F220" s="345"/>
      <c r="G220" s="345"/>
      <c r="H220" s="345"/>
      <c r="I220" s="345"/>
      <c r="J220" s="345"/>
    </row>
    <row r="221" spans="2:10" ht="15">
      <c r="B221" s="345"/>
      <c r="C221" s="345"/>
      <c r="D221" s="345"/>
      <c r="E221" s="345"/>
      <c r="F221" s="345"/>
      <c r="G221" s="345"/>
      <c r="H221" s="345"/>
      <c r="I221" s="345"/>
      <c r="J221" s="345"/>
    </row>
    <row r="222" spans="2:10" ht="15">
      <c r="B222" s="497" t="s">
        <v>816</v>
      </c>
      <c r="C222" s="497"/>
      <c r="D222" s="497"/>
      <c r="E222" s="497"/>
      <c r="F222" s="497"/>
      <c r="G222" s="345"/>
      <c r="H222" s="345"/>
      <c r="I222" s="345"/>
      <c r="J222" s="345"/>
    </row>
    <row r="223" spans="2:10" ht="64.5">
      <c r="B223" s="363" t="s">
        <v>780</v>
      </c>
      <c r="C223" s="364" t="s">
        <v>815</v>
      </c>
      <c r="D223" s="364" t="s">
        <v>756</v>
      </c>
      <c r="E223" s="364" t="s">
        <v>757</v>
      </c>
      <c r="F223" s="364" t="s">
        <v>758</v>
      </c>
      <c r="G223" s="345"/>
      <c r="H223" s="345"/>
      <c r="I223" s="345"/>
      <c r="J223" s="345"/>
    </row>
    <row r="224" spans="2:10" ht="15">
      <c r="B224" s="346" t="s">
        <v>760</v>
      </c>
      <c r="C224" s="361">
        <v>200000</v>
      </c>
      <c r="D224" s="361">
        <v>120000</v>
      </c>
      <c r="E224" s="362" t="s">
        <v>804</v>
      </c>
      <c r="F224" s="362" t="s">
        <v>804</v>
      </c>
      <c r="G224" s="345"/>
      <c r="H224" s="345"/>
      <c r="I224" s="345"/>
      <c r="J224" s="345"/>
    </row>
    <row r="225" spans="2:10" ht="15">
      <c r="B225" s="346" t="s">
        <v>761</v>
      </c>
      <c r="C225" s="361">
        <v>212804.713567227</v>
      </c>
      <c r="D225" s="361">
        <v>124804.391079035</v>
      </c>
      <c r="E225" s="362" t="s">
        <v>804</v>
      </c>
      <c r="F225" s="362" t="s">
        <v>804</v>
      </c>
      <c r="G225" s="345"/>
      <c r="H225" s="345"/>
      <c r="I225" s="345"/>
      <c r="J225" s="345"/>
    </row>
    <row r="226" spans="2:10" ht="15">
      <c r="B226" s="346" t="s">
        <v>762</v>
      </c>
      <c r="C226" s="362">
        <v>0.073497933511136</v>
      </c>
      <c r="D226" s="362">
        <v>0.0755064708775152</v>
      </c>
      <c r="E226" s="362" t="s">
        <v>804</v>
      </c>
      <c r="F226" s="362" t="s">
        <v>804</v>
      </c>
      <c r="G226" s="345"/>
      <c r="H226" s="345"/>
      <c r="I226" s="345"/>
      <c r="J226" s="345"/>
    </row>
    <row r="227" spans="2:10" ht="15">
      <c r="B227" s="346" t="s">
        <v>817</v>
      </c>
      <c r="C227" s="362">
        <v>0.0453589621907091</v>
      </c>
      <c r="D227" s="362">
        <v>0.0567066759005963</v>
      </c>
      <c r="E227" s="362" t="s">
        <v>804</v>
      </c>
      <c r="F227" s="362" t="s">
        <v>804</v>
      </c>
      <c r="G227" s="345"/>
      <c r="H227" s="345"/>
      <c r="I227" s="345"/>
      <c r="J227" s="345"/>
    </row>
    <row r="228" spans="2:10" ht="15">
      <c r="B228" s="346" t="s">
        <v>818</v>
      </c>
      <c r="C228" s="362">
        <v>0.0173</v>
      </c>
      <c r="D228" s="362">
        <v>0.0399</v>
      </c>
      <c r="E228" s="362" t="s">
        <v>804</v>
      </c>
      <c r="F228" s="362" t="s">
        <v>804</v>
      </c>
      <c r="G228" s="345"/>
      <c r="H228" s="345"/>
      <c r="I228" s="345"/>
      <c r="J228" s="345"/>
    </row>
    <row r="229" spans="2:10" ht="15">
      <c r="B229" s="345"/>
      <c r="C229" s="345"/>
      <c r="D229" s="345"/>
      <c r="E229" s="345"/>
      <c r="F229" s="345"/>
      <c r="G229" s="345"/>
      <c r="H229" s="345"/>
      <c r="I229" s="345"/>
      <c r="J229" s="345"/>
    </row>
    <row r="230" spans="2:10" ht="15">
      <c r="B230" s="497" t="s">
        <v>819</v>
      </c>
      <c r="C230" s="497"/>
      <c r="D230" s="497"/>
      <c r="E230" s="497"/>
      <c r="F230" s="497"/>
      <c r="G230" s="345"/>
      <c r="H230" s="345"/>
      <c r="I230" s="345"/>
      <c r="J230" s="345"/>
    </row>
    <row r="231" spans="2:10" ht="64.5">
      <c r="B231" s="363" t="s">
        <v>780</v>
      </c>
      <c r="C231" s="364" t="s">
        <v>815</v>
      </c>
      <c r="D231" s="364" t="s">
        <v>756</v>
      </c>
      <c r="E231" s="364" t="s">
        <v>757</v>
      </c>
      <c r="F231" s="364" t="s">
        <v>758</v>
      </c>
      <c r="G231" s="345"/>
      <c r="H231" s="345"/>
      <c r="I231" s="345"/>
      <c r="J231" s="345"/>
    </row>
    <row r="232" spans="2:10" ht="15">
      <c r="B232" s="346" t="s">
        <v>760</v>
      </c>
      <c r="C232" s="361">
        <v>200000</v>
      </c>
      <c r="D232" s="361">
        <v>120000</v>
      </c>
      <c r="E232" s="362" t="s">
        <v>804</v>
      </c>
      <c r="F232" s="362" t="s">
        <v>804</v>
      </c>
      <c r="G232" s="345"/>
      <c r="H232" s="345"/>
      <c r="I232" s="345"/>
      <c r="J232" s="345"/>
    </row>
    <row r="233" spans="2:10" ht="15">
      <c r="B233" s="346" t="s">
        <v>761</v>
      </c>
      <c r="C233" s="361">
        <v>213368.762385029</v>
      </c>
      <c r="D233" s="361">
        <v>125006.758692777</v>
      </c>
      <c r="E233" s="362" t="s">
        <v>804</v>
      </c>
      <c r="F233" s="362" t="s">
        <v>804</v>
      </c>
      <c r="G233" s="345"/>
      <c r="H233" s="345"/>
      <c r="I233" s="345"/>
      <c r="J233" s="345"/>
    </row>
    <row r="234" spans="2:10" ht="15">
      <c r="B234" s="346" t="s">
        <v>762</v>
      </c>
      <c r="C234" s="362">
        <v>0.0767195584265405</v>
      </c>
      <c r="D234" s="362">
        <v>0.0787238284164515</v>
      </c>
      <c r="E234" s="362" t="s">
        <v>804</v>
      </c>
      <c r="F234" s="362" t="s">
        <v>804</v>
      </c>
      <c r="G234" s="345"/>
      <c r="H234" s="345"/>
      <c r="I234" s="345"/>
      <c r="J234" s="345"/>
    </row>
    <row r="235" spans="2:10" ht="15">
      <c r="B235" s="346" t="s">
        <v>817</v>
      </c>
      <c r="C235" s="362">
        <v>0.0453589621907091</v>
      </c>
      <c r="D235" s="362">
        <v>0.0567066759005963</v>
      </c>
      <c r="E235" s="362" t="s">
        <v>804</v>
      </c>
      <c r="F235" s="362" t="s">
        <v>804</v>
      </c>
      <c r="G235" s="345"/>
      <c r="H235" s="345"/>
      <c r="I235" s="345"/>
      <c r="J235" s="345"/>
    </row>
    <row r="236" spans="2:10" ht="15">
      <c r="B236" s="346" t="s">
        <v>818</v>
      </c>
      <c r="C236" s="362">
        <v>0.0173</v>
      </c>
      <c r="D236" s="362">
        <v>0.0399</v>
      </c>
      <c r="E236" s="362" t="s">
        <v>804</v>
      </c>
      <c r="F236" s="362" t="s">
        <v>804</v>
      </c>
      <c r="G236" s="345"/>
      <c r="H236" s="345"/>
      <c r="I236" s="345"/>
      <c r="J236" s="345"/>
    </row>
    <row r="237" spans="2:10" ht="15">
      <c r="B237" s="345"/>
      <c r="C237" s="345"/>
      <c r="D237" s="345"/>
      <c r="E237" s="345"/>
      <c r="F237" s="345"/>
      <c r="G237" s="345"/>
      <c r="H237" s="345"/>
      <c r="I237" s="345"/>
      <c r="J237" s="345"/>
    </row>
    <row r="238" spans="2:10" ht="15">
      <c r="B238" s="345"/>
      <c r="C238" s="345"/>
      <c r="D238" s="345"/>
      <c r="E238" s="345"/>
      <c r="F238" s="345"/>
      <c r="G238" s="345"/>
      <c r="H238" s="345"/>
      <c r="I238" s="345"/>
      <c r="J238" s="345"/>
    </row>
    <row r="239" spans="2:10" ht="15">
      <c r="B239" s="353" t="s">
        <v>777</v>
      </c>
      <c r="C239" s="345"/>
      <c r="D239" s="345"/>
      <c r="E239" s="345"/>
      <c r="F239" s="345"/>
      <c r="G239" s="345"/>
      <c r="H239" s="345"/>
      <c r="I239" s="345"/>
      <c r="J239" s="345"/>
    </row>
    <row r="240" spans="2:10" ht="15">
      <c r="B240" s="346" t="s">
        <v>820</v>
      </c>
      <c r="C240" s="388"/>
      <c r="D240" s="345"/>
      <c r="E240" s="345"/>
      <c r="F240" s="345"/>
      <c r="G240" s="345"/>
      <c r="H240" s="345"/>
      <c r="I240" s="345"/>
      <c r="J240" s="345"/>
    </row>
    <row r="241" spans="2:10" ht="15">
      <c r="B241" s="346" t="s">
        <v>821</v>
      </c>
      <c r="C241" s="388"/>
      <c r="D241" s="345"/>
      <c r="E241" s="345"/>
      <c r="F241" s="345"/>
      <c r="G241" s="345"/>
      <c r="H241" s="345"/>
      <c r="I241" s="345"/>
      <c r="J241" s="345"/>
    </row>
    <row r="242" ht="15">
      <c r="J242"/>
    </row>
    <row r="243" ht="15">
      <c r="J243"/>
    </row>
    <row r="244" spans="2:10" ht="15">
      <c r="B244" s="437" t="s">
        <v>775</v>
      </c>
      <c r="C244" s="363"/>
      <c r="J244"/>
    </row>
    <row r="245" spans="2:10" ht="15">
      <c r="B245" s="347" t="s">
        <v>796</v>
      </c>
      <c r="C245" s="390">
        <v>1673.3453385707162</v>
      </c>
      <c r="J245"/>
    </row>
    <row r="246" spans="2:10" ht="15">
      <c r="B246" s="347" t="s">
        <v>797</v>
      </c>
      <c r="C246" s="354">
        <v>3.6306143628788075</v>
      </c>
      <c r="J246"/>
    </row>
    <row r="247" spans="2:10" ht="15">
      <c r="B247" s="347" t="s">
        <v>776</v>
      </c>
      <c r="C247" s="354">
        <v>3.7730346712856555</v>
      </c>
      <c r="J247"/>
    </row>
    <row r="248" spans="2:10" ht="15">
      <c r="B248" s="347" t="s">
        <v>798</v>
      </c>
      <c r="C248" s="436">
        <v>0.07593862621780723</v>
      </c>
      <c r="J248"/>
    </row>
    <row r="249" ht="15.75" thickBot="1"/>
    <row r="250" spans="2:6" ht="15">
      <c r="B250" s="438"/>
      <c r="C250" s="439"/>
      <c r="D250" s="440"/>
      <c r="E250" s="536" t="s">
        <v>799</v>
      </c>
      <c r="F250" s="537"/>
    </row>
    <row r="251" spans="2:6" ht="15">
      <c r="B251" s="441" t="s">
        <v>782</v>
      </c>
      <c r="C251" s="442"/>
      <c r="D251" s="442"/>
      <c r="E251" s="372"/>
      <c r="F251" s="373"/>
    </row>
    <row r="252" spans="2:6" ht="15">
      <c r="B252" s="443" t="s">
        <v>783</v>
      </c>
      <c r="C252" s="442"/>
      <c r="D252" s="442"/>
      <c r="E252" s="372"/>
      <c r="F252" s="373"/>
    </row>
    <row r="253" spans="2:6" ht="15">
      <c r="B253" s="444" t="s">
        <v>822</v>
      </c>
      <c r="C253" s="442"/>
      <c r="D253" s="442"/>
      <c r="E253" s="372"/>
      <c r="F253" s="373"/>
    </row>
    <row r="254" spans="2:6" ht="15">
      <c r="B254" s="444" t="s">
        <v>823</v>
      </c>
      <c r="C254" s="442"/>
      <c r="D254" s="442"/>
      <c r="E254" s="372"/>
      <c r="F254" s="373"/>
    </row>
    <row r="255" spans="2:6" ht="15">
      <c r="B255" s="445"/>
      <c r="C255" s="442"/>
      <c r="D255" s="442"/>
      <c r="E255" s="372"/>
      <c r="F255" s="373"/>
    </row>
    <row r="256" spans="2:6" ht="15">
      <c r="B256" s="445"/>
      <c r="C256" s="442"/>
      <c r="D256" s="442"/>
      <c r="E256" s="372"/>
      <c r="F256" s="373"/>
    </row>
    <row r="257" spans="2:6" ht="15">
      <c r="B257" s="445"/>
      <c r="C257" s="442"/>
      <c r="D257" s="442"/>
      <c r="E257" s="372"/>
      <c r="F257" s="373"/>
    </row>
    <row r="258" spans="2:6" ht="15">
      <c r="B258" s="443" t="s">
        <v>785</v>
      </c>
      <c r="C258" s="442"/>
      <c r="D258" s="442"/>
      <c r="E258" s="372"/>
      <c r="F258" s="373"/>
    </row>
    <row r="259" spans="2:6" ht="15.75" thickBot="1">
      <c r="B259" s="446"/>
      <c r="C259" s="447"/>
      <c r="D259" s="447"/>
      <c r="E259" s="380"/>
      <c r="F259" s="381"/>
    </row>
    <row r="260" ht="15.75" thickBot="1"/>
    <row r="261" ht="15">
      <c r="B261" s="448" t="s">
        <v>786</v>
      </c>
    </row>
    <row r="262" ht="15">
      <c r="B262" s="449" t="s">
        <v>824</v>
      </c>
    </row>
    <row r="263" ht="15">
      <c r="B263" s="450"/>
    </row>
    <row r="264" ht="15">
      <c r="B264" s="450"/>
    </row>
    <row r="265" ht="15">
      <c r="B265" s="450"/>
    </row>
    <row r="266" ht="15">
      <c r="B266" s="450"/>
    </row>
    <row r="267" ht="15">
      <c r="B267" s="450"/>
    </row>
    <row r="268" ht="15">
      <c r="B268" s="450"/>
    </row>
    <row r="269" ht="15">
      <c r="B269" s="450"/>
    </row>
    <row r="270" ht="15">
      <c r="B270" s="450"/>
    </row>
    <row r="271" ht="15.75" thickBot="1">
      <c r="B271" s="451"/>
    </row>
  </sheetData>
  <mergeCells count="14">
    <mergeCell ref="B138:D138"/>
    <mergeCell ref="B142:B143"/>
    <mergeCell ref="C142:C143"/>
    <mergeCell ref="B206:F206"/>
    <mergeCell ref="B1:E1"/>
    <mergeCell ref="B161:H161"/>
    <mergeCell ref="B155:H155"/>
    <mergeCell ref="B230:F230"/>
    <mergeCell ref="B215:J215"/>
    <mergeCell ref="E250:F250"/>
    <mergeCell ref="B216:B217"/>
    <mergeCell ref="C216:D216"/>
    <mergeCell ref="G216:J216"/>
    <mergeCell ref="B222:F22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2023-01-10T06:57:47Z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2023-01-05T13:52:55Z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f5f3e670-1f37-44af-a45d-a82e911cc207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