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3810" activeTab="2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'PPLTVF'!$C$8:$C$31</definedName>
    <definedName name="XDO_?CLASS_3?1?">'PPLF'!$C$8:$C$21</definedName>
    <definedName name="XDO_?CLASS_3?2?">'PPTSF'!$C$8:$C$33</definedName>
    <definedName name="XDO_?CLASS_4?">'PPLTVF'!$C$9</definedName>
    <definedName name="XDO_?CS_1?">'PPLTVF'!$G$11</definedName>
    <definedName name="XDO_?CS_2?">'PPLTVF'!$H$11</definedName>
    <definedName name="XDO_?FINAL_ISIN?">'PPLTVF'!$D$10:$D$89</definedName>
    <definedName name="XDO_?FINAL_ISIN?1?">'PPLF'!$D$18:$D$21</definedName>
    <definedName name="XDO_?FINAL_ISIN?2?">'PPLF'!$D$18:$D$43</definedName>
    <definedName name="XDO_?FINAL_ISIN?3?">'PPLF'!$D$18:$D$56</definedName>
    <definedName name="XDO_?FINAL_ISIN?4?">'PPLF'!$D$18:$D$60</definedName>
    <definedName name="XDO_?FINAL_ISIN?5?">'PPLF'!$D$18:$D$64</definedName>
    <definedName name="XDO_?FINAL_ISIN?6?">'PPTSF'!$D$10:$D$33</definedName>
    <definedName name="XDO_?FINAL_ISIN?7?">'PPTSF'!$D$10:$D$70</definedName>
    <definedName name="XDO_?FINAL_ISIN?8?">'PPTSF'!$D$10:$D$74</definedName>
    <definedName name="XDO_?FINAL_MV?">'PPLTVF'!$G$10:$G$89</definedName>
    <definedName name="XDO_?FINAL_MV?1?">'PPLF'!$G$18:$G$21</definedName>
    <definedName name="XDO_?FINAL_MV?2?">'PPLF'!$G$18:$G$43</definedName>
    <definedName name="XDO_?FINAL_MV?3?">'PPLF'!$G$18:$G$56</definedName>
    <definedName name="XDO_?FINAL_MV?4?">'PPLF'!$G$18:$G$60</definedName>
    <definedName name="XDO_?FINAL_MV?5?">'PPLF'!$G$18:$G$64</definedName>
    <definedName name="XDO_?FINAL_MV?6?">'PPTSF'!$G$10:$G$33</definedName>
    <definedName name="XDO_?FINAL_MV?7?">'PPTSF'!$G$10:$G$70</definedName>
    <definedName name="XDO_?FINAL_MV?8?">'PPTSF'!$G$10:$G$74</definedName>
    <definedName name="XDO_?FINAL_NAME?">'PPLTVF'!$C$10:$C$89</definedName>
    <definedName name="XDO_?FINAL_NAME?1?">'PPLF'!$C$18:$C$21</definedName>
    <definedName name="XDO_?FINAL_NAME?2?">'PPLF'!$C$18:$C$43</definedName>
    <definedName name="XDO_?FINAL_NAME?3?">'PPLF'!$C$18:$C$56</definedName>
    <definedName name="XDO_?FINAL_NAME?4?">'PPLF'!$C$18:$C$60</definedName>
    <definedName name="XDO_?FINAL_NAME?5?">'PPLF'!$C$18:$C$64</definedName>
    <definedName name="XDO_?FINAL_NAME?6?">'PPTSF'!$C$10:$C$33</definedName>
    <definedName name="XDO_?FINAL_NAME?7?">'PPTSF'!$C$10:$C$70</definedName>
    <definedName name="XDO_?FINAL_NAME?8?">'PPTSF'!$C$10:$C$74</definedName>
    <definedName name="XDO_?FINAL_PER_NET?">'PPLTVF'!$H$10:$H$89</definedName>
    <definedName name="XDO_?FINAL_PER_NET?1?">'PPLF'!$H$18:$H$21</definedName>
    <definedName name="XDO_?FINAL_PER_NET?2?">'PPLF'!$H$18:$H$43</definedName>
    <definedName name="XDO_?FINAL_PER_NET?3?">'PPLF'!$H$18:$H$56</definedName>
    <definedName name="XDO_?FINAL_PER_NET?4?">'PPLF'!$H$18:$H$60</definedName>
    <definedName name="XDO_?FINAL_PER_NET?5?">'PPLF'!$H$18:$H$64</definedName>
    <definedName name="XDO_?FINAL_PER_NET?6?">'PPTSF'!$H$10:$H$33</definedName>
    <definedName name="XDO_?FINAL_PER_NET?7?">'PPTSF'!$H$10:$H$70</definedName>
    <definedName name="XDO_?FINAL_PER_NET?8?">'PPTSF'!$H$10:$H$74</definedName>
    <definedName name="XDO_?FINAL_QUANTITE?">'PPLTVF'!$F$10:$F$89</definedName>
    <definedName name="XDO_?FINAL_QUANTITE?1?">'PPLF'!$F$18:$F$21</definedName>
    <definedName name="XDO_?FINAL_QUANTITE?2?">'PPLF'!$F$18:$F$43</definedName>
    <definedName name="XDO_?FINAL_QUANTITE?3?">'PPLF'!$F$18:$F$56</definedName>
    <definedName name="XDO_?FINAL_QUANTITE?4?">'PPLF'!$F$18:$F$60</definedName>
    <definedName name="XDO_?FINAL_QUANTITE?5?">'PPLF'!$F$18:$F$64</definedName>
    <definedName name="XDO_?FINAL_QUANTITE?6?">'PPTSF'!$F$10:$F$33</definedName>
    <definedName name="XDO_?FINAL_QUANTITE?7?">'PPTSF'!$F$10:$F$70</definedName>
    <definedName name="XDO_?FINAL_QUANTITE?8?">'PPTSF'!$F$10:$F$74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NAME?">'PPLTVF'!$C$2:$C$31</definedName>
    <definedName name="XDO_?NAMCNAME?1?">'PPLF'!$C$2:$C$21</definedName>
    <definedName name="XDO_?NAMCNAME?2?">'PPTSF'!$C$2:$C$33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'PPLTVF'!$B$10:$B$89</definedName>
    <definedName name="XDO_?NOVAL?1?">'PPLF'!$B$18:$B$21</definedName>
    <definedName name="XDO_?NOVAL?2?">'PPLF'!$B$18:$B$43</definedName>
    <definedName name="XDO_?NOVAL?3?">'PPLF'!$B$18:$B$56</definedName>
    <definedName name="XDO_?NOVAL?4?">'PPLF'!$B$18:$B$60</definedName>
    <definedName name="XDO_?NOVAL?5?">'PPLF'!$B$18:$B$64</definedName>
    <definedName name="XDO_?NOVAL?6?">'PPTSF'!$B$10:$B$33</definedName>
    <definedName name="XDO_?NOVAL?7?">'PPTSF'!$B$10:$B$70</definedName>
    <definedName name="XDO_?NOVAL?8?">'PPTSF'!$B$10:$B$74</definedName>
    <definedName name="XDO_?NPTF?">'PPLTVF'!$D$2:$D$31</definedName>
    <definedName name="XDO_?NPTF?1?">'PPLF'!$D$2:$D$21</definedName>
    <definedName name="XDO_?NPTF?2?">'PPTSF'!$D$2:$D$33</definedName>
    <definedName name="XDO_?RATING?">'PPLTVF'!$E$10:$E$89</definedName>
    <definedName name="XDO_?RATING?1?">'PPLF'!$E$18:$E$21</definedName>
    <definedName name="XDO_?RATING?2?">'PPLF'!$E$18:$E$43</definedName>
    <definedName name="XDO_?RATING?3?">'PPLF'!$E$18:$E$56</definedName>
    <definedName name="XDO_?RATING?4?">'PPLF'!$E$18:$E$60</definedName>
    <definedName name="XDO_?RATING?5?">'PPLF'!$E$18:$E$64</definedName>
    <definedName name="XDO_?RATING?6?">'PPTSF'!$E$10:$E$33</definedName>
    <definedName name="XDO_?RATING?7?">'PPTSF'!$E$10:$E$70</definedName>
    <definedName name="XDO_?RATING?8?">'PPTSF'!$E$10:$E$74</definedName>
    <definedName name="XDO_?REMARKS?">'PPLTVF'!#REF!</definedName>
    <definedName name="XDO_?REMARKS?1?">'PPLF'!#REF!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'PPTSF'!#REF!</definedName>
    <definedName name="XDO_?REMARKS?7?">'PPTSF'!#REF!</definedName>
    <definedName name="XDO_?REMARKS?8?">'PPTSF'!#REF!</definedName>
    <definedName name="XDO_?TDATE?">'PPLTVF'!$D$4</definedName>
    <definedName name="XDO_?TITL?">'PPLTVF'!$A$8:$A$31</definedName>
    <definedName name="XDO_?TITL?1?">'PPLF'!$A$8:$A$21</definedName>
    <definedName name="XDO_?TITL?2?">'PPTSF'!$A$8:$A$33</definedName>
    <definedName name="XDO_GROUP_?G_2?">'PPLTVF'!$2:$65</definedName>
    <definedName name="XDO_GROUP_?G_2?1?">'PPLF'!$2:$42</definedName>
    <definedName name="XDO_GROUP_?G_2?2?">'PPTSF'!$2:$46</definedName>
    <definedName name="XDO_GROUP_?G_3?">'PPLTVF'!$8:$64</definedName>
    <definedName name="XDO_GROUP_?G_3?1?">'PPLF'!$8:$41</definedName>
    <definedName name="XDO_GROUP_?G_3?2?">'PPTSF'!$8:$45</definedName>
    <definedName name="XDO_GROUP_?G_4?">'PPLTVF'!$B$62:$IV$62</definedName>
    <definedName name="XDO_GROUP_?G_4?1?">'PPLF'!#REF!</definedName>
    <definedName name="XDO_GROUP_?G_4?2?">'PPLF'!$B$10:$IV$23</definedName>
    <definedName name="XDO_GROUP_?G_4?3?">'PPLF'!$B$28:$IV$30</definedName>
    <definedName name="XDO_GROUP_?G_4?4?">'PPLF'!$B$34:$IV$34</definedName>
    <definedName name="XDO_GROUP_?G_4?5?">'PPLF'!$B$39:$IV$39</definedName>
    <definedName name="XDO_GROUP_?G_4?6?">'PPTSF'!$B$10:$IV$33</definedName>
    <definedName name="XDO_GROUP_?G_4?7?">'PPTSF'!$B$38:$IV$38</definedName>
    <definedName name="XDO_GROUP_?G_4?8?">'PPTSF'!$B$43:$IV$43</definedName>
  </definedNames>
  <calcPr fullCalcOnLoad="1"/>
</workbook>
</file>

<file path=xl/sharedStrings.xml><?xml version="1.0" encoding="utf-8"?>
<sst xmlns="http://schemas.openxmlformats.org/spreadsheetml/2006/main" count="709" uniqueCount="348">
  <si>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</si>
  <si>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</si>
  <si>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</si>
  <si>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</si>
  <si>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</si>
  <si>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</si>
  <si>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</si>
  <si>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</si>
  <si>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</si>
  <si>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</si>
  <si>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</si>
  <si>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</si>
  <si>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</si>
  <si>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</si>
  <si>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</si>
  <si>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</si>
  <si>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</si>
  <si>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</si>
  <si>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</si>
  <si>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</si>
  <si>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</si>
  <si>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</si>
  <si>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</si>
  <si>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</si>
  <si>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</si>
  <si>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</si>
  <si>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</si>
  <si>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</si>
  <si>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</si>
  <si>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</si>
  <si>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100026</t>
  </si>
  <si>
    <t>Persistent Systems Ltd.</t>
  </si>
  <si>
    <t>INE262H01013</t>
  </si>
  <si>
    <t>Software</t>
  </si>
  <si>
    <t>100019</t>
  </si>
  <si>
    <t>ITC Ltd.</t>
  </si>
  <si>
    <t>INE154A01025</t>
  </si>
  <si>
    <t>Consumer Non Durables</t>
  </si>
  <si>
    <t>100029</t>
  </si>
  <si>
    <t>Mphasis Ltd.</t>
  </si>
  <si>
    <t>INE356A01018</t>
  </si>
  <si>
    <t>100179</t>
  </si>
  <si>
    <t>Hero MotoCorp Ltd.</t>
  </si>
  <si>
    <t>INE158A01026</t>
  </si>
  <si>
    <t>Auto</t>
  </si>
  <si>
    <t>100325</t>
  </si>
  <si>
    <t>Bajaj Holdings &amp; Investment Ltd.</t>
  </si>
  <si>
    <t>INE118A01012</t>
  </si>
  <si>
    <t>Finance</t>
  </si>
  <si>
    <t>100694</t>
  </si>
  <si>
    <t>Indian Energy Exchange Ltd.</t>
  </si>
  <si>
    <t>INE022Q01020</t>
  </si>
  <si>
    <t>100271</t>
  </si>
  <si>
    <t>Balkrishna Industries Ltd.</t>
  </si>
  <si>
    <t>INE787D01026</t>
  </si>
  <si>
    <t>Auto Ancillaries</t>
  </si>
  <si>
    <t>100006</t>
  </si>
  <si>
    <t>HDFC Bank Ltd.</t>
  </si>
  <si>
    <t>INE040A01034</t>
  </si>
  <si>
    <t>Banks</t>
  </si>
  <si>
    <t>100012</t>
  </si>
  <si>
    <t>ICICI Bank Ltd.</t>
  </si>
  <si>
    <t>INE090A01021</t>
  </si>
  <si>
    <t>100133</t>
  </si>
  <si>
    <t>Oracle Financial Services Software Ltd.</t>
  </si>
  <si>
    <t>INE881D01027</t>
  </si>
  <si>
    <t>100024</t>
  </si>
  <si>
    <t>Axis Bank Ltd.</t>
  </si>
  <si>
    <t>INE238A01034</t>
  </si>
  <si>
    <t>100661</t>
  </si>
  <si>
    <t>Central Depository Services (I) Ltd.</t>
  </si>
  <si>
    <t>INE736A01011</t>
  </si>
  <si>
    <t>100389</t>
  </si>
  <si>
    <t>Zydus Wellness Ltd.</t>
  </si>
  <si>
    <t>INE768C01010</t>
  </si>
  <si>
    <t>100243</t>
  </si>
  <si>
    <t>Multi Commodity Exchange of India Ltd.</t>
  </si>
  <si>
    <t>INE745G01035</t>
  </si>
  <si>
    <t>100028</t>
  </si>
  <si>
    <t>Lupin Ltd.</t>
  </si>
  <si>
    <t>INE326A01037</t>
  </si>
  <si>
    <t>Pharmaceuticals</t>
  </si>
  <si>
    <t>100080</t>
  </si>
  <si>
    <t>Dr. Reddy's Laboratories Ltd.</t>
  </si>
  <si>
    <t>INE089A01023</t>
  </si>
  <si>
    <t>100004</t>
  </si>
  <si>
    <t>Cadila Healthcare Ltd.</t>
  </si>
  <si>
    <t>INE010B01027</t>
  </si>
  <si>
    <t>100008</t>
  </si>
  <si>
    <t>Sun Pharmaceutical Industries Ltd.</t>
  </si>
  <si>
    <t>INE044A01036</t>
  </si>
  <si>
    <t>100136</t>
  </si>
  <si>
    <t>Mahindra Holidays &amp; Resorts India Ltd.</t>
  </si>
  <si>
    <t>INE998I01010</t>
  </si>
  <si>
    <t>Hotels, Resorts And Other Recreational Activities</t>
  </si>
  <si>
    <t>100034</t>
  </si>
  <si>
    <t>IPCA Laboratories Ltd.</t>
  </si>
  <si>
    <t>INE571A01020</t>
  </si>
  <si>
    <t>100160</t>
  </si>
  <si>
    <t>ICRA Ltd.</t>
  </si>
  <si>
    <t>INE725G01011</t>
  </si>
  <si>
    <t>101178</t>
  </si>
  <si>
    <t>Computer Age Management Services Ltd.</t>
  </si>
  <si>
    <t>INE596I01012</t>
  </si>
  <si>
    <t>Total</t>
  </si>
  <si>
    <t>3000004</t>
  </si>
  <si>
    <t>Amazon.Com Inc</t>
  </si>
  <si>
    <t>US0231351067</t>
  </si>
  <si>
    <t>3000001</t>
  </si>
  <si>
    <t>Alphabet Inc.</t>
  </si>
  <si>
    <t>US02079K1079</t>
  </si>
  <si>
    <t>3000002</t>
  </si>
  <si>
    <t>Facebook Inc</t>
  </si>
  <si>
    <t>US30303M1027</t>
  </si>
  <si>
    <t>3000005</t>
  </si>
  <si>
    <t>Microsoft Corporation</t>
  </si>
  <si>
    <t>US5949181045</t>
  </si>
  <si>
    <t>d) ADR/GDR</t>
  </si>
  <si>
    <t>3500001</t>
  </si>
  <si>
    <t>US86959X1072</t>
  </si>
  <si>
    <t>1301393</t>
  </si>
  <si>
    <t>3.15% Axis Bank Ltd. (Duration 365 Days)</t>
  </si>
  <si>
    <t>1301395</t>
  </si>
  <si>
    <t>1301389</t>
  </si>
  <si>
    <t>1301391</t>
  </si>
  <si>
    <t>1301314</t>
  </si>
  <si>
    <t>1301396</t>
  </si>
  <si>
    <t>4.00% Axis Bank Ltd. (Duration 365 Days)</t>
  </si>
  <si>
    <t>1301318</t>
  </si>
  <si>
    <t>110200100</t>
  </si>
  <si>
    <t>TREPS 01-Oct-2020</t>
  </si>
  <si>
    <t>Net Receivable / Payable</t>
  </si>
  <si>
    <t>GRAND TOTAL (AUM)</t>
  </si>
  <si>
    <t>Notes &amp; Symbols :-</t>
  </si>
  <si>
    <t>PP002</t>
  </si>
  <si>
    <t>Parag Parikh Liquid Fund (An Open Ended Liquid Scheme)</t>
  </si>
  <si>
    <t>1901276</t>
  </si>
  <si>
    <t>6.99% State Government of Punjab 26-Oct-2020</t>
  </si>
  <si>
    <t>IN2820160272</t>
  </si>
  <si>
    <t>Sovereign</t>
  </si>
  <si>
    <t>1901028</t>
  </si>
  <si>
    <t>8.39% State Government of West Bengal 13-Oct-2020</t>
  </si>
  <si>
    <t>IN3420100098</t>
  </si>
  <si>
    <t>1901277</t>
  </si>
  <si>
    <t>6.62% State Government of Punjab 23-Nov-2020</t>
  </si>
  <si>
    <t>IN2820160306</t>
  </si>
  <si>
    <t>1901281</t>
  </si>
  <si>
    <t>8.50% State Government of Nagaland 27-Oct-2020</t>
  </si>
  <si>
    <t>IN2620100023</t>
  </si>
  <si>
    <t>1800531</t>
  </si>
  <si>
    <t>IN002020X233</t>
  </si>
  <si>
    <t>1800505</t>
  </si>
  <si>
    <t>IN002020X159</t>
  </si>
  <si>
    <t>1800508</t>
  </si>
  <si>
    <t>IN002020X167</t>
  </si>
  <si>
    <t>1800510</t>
  </si>
  <si>
    <t>IN002020X175</t>
  </si>
  <si>
    <t>1800514</t>
  </si>
  <si>
    <t>IN002020X183</t>
  </si>
  <si>
    <t>1800519</t>
  </si>
  <si>
    <t>IN002020X191</t>
  </si>
  <si>
    <t>1800521</t>
  </si>
  <si>
    <t>IN002020X209</t>
  </si>
  <si>
    <t>1800473</t>
  </si>
  <si>
    <t>IN002020Y066</t>
  </si>
  <si>
    <t>1800475</t>
  </si>
  <si>
    <t>IN002020Y074</t>
  </si>
  <si>
    <t>1800537</t>
  </si>
  <si>
    <t>IN002020X241</t>
  </si>
  <si>
    <t>1800545</t>
  </si>
  <si>
    <t>IN002020X266</t>
  </si>
  <si>
    <t>1800541</t>
  </si>
  <si>
    <t>IN002020X258</t>
  </si>
  <si>
    <t>1800547</t>
  </si>
  <si>
    <t>IN002020X274</t>
  </si>
  <si>
    <t>1800412</t>
  </si>
  <si>
    <t>IN002019Z388</t>
  </si>
  <si>
    <t>1301011</t>
  </si>
  <si>
    <t>6.60% HDFC Bank Ltd. (Duration 369 Days)</t>
  </si>
  <si>
    <t>1301326</t>
  </si>
  <si>
    <t>1301342</t>
  </si>
  <si>
    <t>4.50% HDFC Bank Ltd. (Duration 184 Days)</t>
  </si>
  <si>
    <t>PP003</t>
  </si>
  <si>
    <t>Parag Parikh Tax Saver Fund (An open ended equity linked saving scheme with a statutory lock in of 3 years and tax benefit)</t>
  </si>
  <si>
    <t>100011</t>
  </si>
  <si>
    <t>Wipro Ltd.</t>
  </si>
  <si>
    <t>INE075A01022</t>
  </si>
  <si>
    <t>100032</t>
  </si>
  <si>
    <t>Tata Consultancy Services Ltd.</t>
  </si>
  <si>
    <t>INE467B01029</t>
  </si>
  <si>
    <t>100106</t>
  </si>
  <si>
    <t>Maruti Suzuki India Ltd.</t>
  </si>
  <si>
    <t>INE585B01010</t>
  </si>
  <si>
    <t>PPLTVF</t>
  </si>
  <si>
    <t>Parag Parikh Long Term Equity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</si>
  <si>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</si>
  <si>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</si>
  <si>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</si>
  <si>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</si>
  <si>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</si>
  <si>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</si>
  <si>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</si>
  <si>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</si>
  <si>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27-OCT-20</t>
  </si>
  <si>
    <t>Short</t>
  </si>
  <si>
    <t>Currency Future</t>
  </si>
  <si>
    <t>Currency Derivatives 25-NOV-20</t>
  </si>
  <si>
    <t>Name of the Instrument</t>
  </si>
  <si>
    <t>Long / Short</t>
  </si>
  <si>
    <t>Market value 
(Rs. in Lakhs)</t>
  </si>
  <si>
    <t>Derivatives Total</t>
  </si>
  <si>
    <t>DERIVATIVES</t>
  </si>
  <si>
    <t>91 DAY T-BILL 26-Nov-2020</t>
  </si>
  <si>
    <t>91 DAY T-BILL 01-Oct-2020</t>
  </si>
  <si>
    <t>91 DAY T-BILL 08-Oct-2020</t>
  </si>
  <si>
    <t>91 DAY T-BILL 15-Oct-2020</t>
  </si>
  <si>
    <t>91 DAY T-BILL 22-Oct-2020</t>
  </si>
  <si>
    <t>91 DAY T-BILL 29-Oct-2020</t>
  </si>
  <si>
    <t>91 DAY T-BILL 05-Nov-2020</t>
  </si>
  <si>
    <t>182 DAY T-BILL 12-Nov-2020</t>
  </si>
  <si>
    <t>182 DAY T-BILL 19-Nov-2020</t>
  </si>
  <si>
    <t>91 DAY T-BILL 03-Dec-2020</t>
  </si>
  <si>
    <t>91 DAY T-BILL 17-Dec-2020</t>
  </si>
  <si>
    <t>91 DAY T-BILL 10-Dec-2020</t>
  </si>
  <si>
    <t>91 DAY T-BILL 24-Dec-2020</t>
  </si>
  <si>
    <t>364 DAY T-BILL 10-Dec-2020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</si>
  <si>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</si>
  <si>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</si>
  <si>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</si>
  <si>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</si>
  <si>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</si>
  <si>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</si>
  <si>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</si>
  <si>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</si>
  <si>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</si>
  <si>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</si>
  <si>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</si>
  <si>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</si>
  <si>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</si>
  <si>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</si>
  <si>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</si>
  <si>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</si>
  <si>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</si>
  <si>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</si>
  <si>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</si>
  <si>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</si>
  <si>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</si>
  <si>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</si>
  <si>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</si>
  <si>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</si>
  <si>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</si>
  <si>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</si>
  <si>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</si>
  <si>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</si>
  <si>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</si>
  <si>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</si>
  <si>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</si>
  <si>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</si>
  <si>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</si>
  <si>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</si>
  <si>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</si>
  <si>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</si>
  <si>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</si>
  <si>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</si>
  <si>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</si>
  <si>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</si>
  <si>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</si>
  <si>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</si>
  <si>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</si>
  <si>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</si>
  <si>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</si>
  <si>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</si>
  <si>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</si>
  <si>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</si>
  <si>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</si>
  <si>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</si>
  <si>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</si>
  <si>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</si>
  <si>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</si>
  <si>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</si>
  <si>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</si>
  <si>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</si>
  <si>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</si>
  <si>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</si>
  <si>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</si>
  <si>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</si>
  <si>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</si>
  <si>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</si>
  <si>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</si>
  <si>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</si>
  <si>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</si>
  <si>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</si>
  <si>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</si>
  <si>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</si>
  <si>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</si>
  <si>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</si>
  <si>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</si>
  <si>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Sep 01, 2020 (Rs.)</t>
  </si>
  <si>
    <t>Sep 30, 2020 (Rs.)</t>
  </si>
  <si>
    <t>3.   Total Dividend (Net) declared during the period ended September 30, 2020</t>
  </si>
  <si>
    <t>4.   Total Dividend (Net) declared during the period ended September 30, 2020 - Nil</t>
  </si>
  <si>
    <t>5.   Total Bonus declared during the period ended September 30, 2020 - Nil</t>
  </si>
  <si>
    <t>12.  Repo transactions in corporate debt securities during the period ending September 30, 2020 is Nil.</t>
  </si>
  <si>
    <t xml:space="preserve">For the period 01-September-2020 to 30-September-2020, the following details specified for hedging transactions through futures which have been squared off/expired : </t>
  </si>
  <si>
    <t>B. Other than Hedging Positions through Futures as on September 30, 2020 : Nil</t>
  </si>
  <si>
    <t>C. Hedging Position through Put Option as on September 30, 2020 : Nil</t>
  </si>
  <si>
    <t>D. Other than Hedging Positions through Options as on September 30, 2020 : Nil</t>
  </si>
  <si>
    <t>E. Hedging Positions through swaps as on September 30, 2020 : Nil</t>
  </si>
  <si>
    <t>6.    Total outstanding exposure in derivative instruments as on September 30, 2020: Rs.(10,33,29,11,250)</t>
  </si>
  <si>
    <t>4.   Total Bonus declared during the period ended September 30, 2020 - Nil</t>
  </si>
  <si>
    <t>5.    Total outstanding exposure in derivative instruments as on September 30, 2020 - Nil</t>
  </si>
  <si>
    <t>6.    Total investment in Foreign Securities / ADRs / GDRs as on September 30, 2020 - Nil</t>
  </si>
  <si>
    <t>7.    Details of transactions of "Credit Default Swap" for the month ended September 30, 2020 - Nil</t>
  </si>
  <si>
    <t>9.  Repo transactions in corporate debt securities during the period ending September 30, 2020 - Nil</t>
  </si>
  <si>
    <t>6.    Total outstanding exposure in derivative instruments as on September 30, 2020 - Nil</t>
  </si>
  <si>
    <t>7.    Total investment in Foreign Securities / ADRs / GDRs as on September 30, 2020 - Nil</t>
  </si>
  <si>
    <t>11.  Repo transactions in corporate debt securities during the period ending September 30, 2020 - Nil</t>
  </si>
  <si>
    <t>7.    Total investment in Foreign Securities / ADRs / GDRs as on September 30, 2020: Rs.13,27,01,96,940.16</t>
  </si>
  <si>
    <t>8.    Total Commission paid in the month of September 2020: Rs. 98,58,488.51</t>
  </si>
  <si>
    <t>8.    Total Commission paid in the month of September 2020: 170,868.76</t>
  </si>
  <si>
    <t>9.    Total Brokerage paid for Buying/ Selling of Investment for September 2020 is Rs.23,82,170.91</t>
  </si>
  <si>
    <t>9.    Total Brokerage paid for Buying/ Selling of Investment for September 2020 is Rs. 48,396.37</t>
  </si>
  <si>
    <t>Currency Derivatives-27-OCT-2020</t>
  </si>
  <si>
    <t>Currency Derivatives-25-NOV-2020</t>
  </si>
  <si>
    <t>Total %age of existing assets hedged through futures: 21.54%</t>
  </si>
  <si>
    <t>Note: In addition to this, 27.66% of our Portfolio is in Foreign Securities (USD) and 0.47% is in Foreign Currency (USD). 76.57% of total Foreign Portfolio (USD) is hedged through Currency Derivatives to avoid currency risk.</t>
  </si>
  <si>
    <t>Consumer Services #</t>
  </si>
  <si>
    <t>Internet and Technology #</t>
  </si>
  <si>
    <t>Suzuki Motor Corporation*</t>
  </si>
  <si>
    <t>Auto #</t>
  </si>
  <si>
    <t>b) Short Term Deposits</t>
  </si>
  <si>
    <t>c) Term Deposits Placed as Margins</t>
  </si>
  <si>
    <t>d) TREPS / Reverse Repo Investments</t>
  </si>
  <si>
    <t>4.75% Axis Bank Ltd. (Duration 195 Days)</t>
  </si>
  <si>
    <t>5.65% HDFC Bank Ltd. (Duration 194 Days)</t>
  </si>
  <si>
    <t>5.25% HDFC Bank Ltd. (Duration 186 Days)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</si>
  <si>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</si>
  <si>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</si>
  <si>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Symbols :-</t>
  </si>
  <si>
    <t>8.   Average Portfolio Maturity is 37 days.</t>
  </si>
  <si>
    <t>10.  Portfolio Turnover Ratio (Including Equity Arbitrage): 34.65</t>
  </si>
  <si>
    <t>11.  Portfolio Turnover Ratio (Excluding Equity Arbitrage): 7.01</t>
  </si>
  <si>
    <t>10.  Portfolio Turnover Ratio : 4.27</t>
  </si>
  <si>
    <t>September 2020</t>
  </si>
  <si>
    <t>*Traded on US OTC Markets. Underlying shares are listed on Tokyo Stock Exchange</t>
  </si>
  <si>
    <t>% to NAV</t>
  </si>
  <si>
    <t>Parag Parikh Long Term Equity Fund (An Open Ended Equity Scheme investing across large cap, mid cap, small cap stocks)</t>
  </si>
  <si>
    <t>YTM %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</si>
</sst>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  <numFmt numFmtId="195" formatCode="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0" fontId="58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8" fillId="0" borderId="12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0" fillId="33" borderId="14" xfId="58" applyFont="1" applyFill="1" applyBorder="1">
      <alignment/>
      <protection/>
    </xf>
    <xf numFmtId="180" fontId="60" fillId="0" borderId="0" xfId="0" applyNumberFormat="1" applyFont="1" applyAlignment="1">
      <alignment/>
    </xf>
    <xf numFmtId="43" fontId="60" fillId="0" borderId="0" xfId="42" applyFont="1" applyAlignment="1">
      <alignment/>
    </xf>
    <xf numFmtId="43" fontId="58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84" fontId="60" fillId="0" borderId="0" xfId="42" applyNumberFormat="1" applyFont="1" applyAlignment="1">
      <alignment/>
    </xf>
    <xf numFmtId="184" fontId="58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8" fillId="0" borderId="10" xfId="42" applyNumberFormat="1" applyFont="1" applyBorder="1" applyAlignment="1">
      <alignment/>
    </xf>
    <xf numFmtId="184" fontId="58" fillId="0" borderId="12" xfId="42" applyNumberFormat="1" applyFont="1" applyBorder="1" applyAlignment="1">
      <alignment/>
    </xf>
    <xf numFmtId="184" fontId="58" fillId="0" borderId="11" xfId="42" applyNumberFormat="1" applyFont="1" applyBorder="1" applyAlignment="1">
      <alignment/>
    </xf>
    <xf numFmtId="0" fontId="61" fillId="0" borderId="0" xfId="0" applyFont="1" applyAlignment="1">
      <alignment/>
    </xf>
    <xf numFmtId="186" fontId="62" fillId="0" borderId="0" xfId="0" applyNumberFormat="1" applyFont="1" applyAlignment="1">
      <alignment horizontal="left"/>
    </xf>
    <xf numFmtId="43" fontId="58" fillId="0" borderId="10" xfId="42" applyFont="1" applyBorder="1" applyAlignment="1">
      <alignment horizontal="right"/>
    </xf>
    <xf numFmtId="43" fontId="58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7" fillId="0" borderId="16" xfId="42" applyFont="1" applyBorder="1" applyAlignment="1">
      <alignment horizontal="right"/>
    </xf>
    <xf numFmtId="0" fontId="55" fillId="0" borderId="0" xfId="0" applyFont="1" applyAlignment="1">
      <alignment/>
    </xf>
    <xf numFmtId="0" fontId="60" fillId="33" borderId="0" xfId="58" applyFont="1" applyFill="1" applyBorder="1">
      <alignment/>
      <protection/>
    </xf>
    <xf numFmtId="180" fontId="49" fillId="0" borderId="0" xfId="54" applyNumberFormat="1" applyAlignment="1" applyProtection="1" quotePrefix="1">
      <alignment/>
      <protection/>
    </xf>
    <xf numFmtId="0" fontId="55" fillId="0" borderId="15" xfId="0" applyFont="1" applyBorder="1" applyAlignment="1">
      <alignment/>
    </xf>
    <xf numFmtId="0" fontId="0" fillId="0" borderId="15" xfId="0" applyBorder="1" applyAlignment="1">
      <alignment/>
    </xf>
    <xf numFmtId="0" fontId="49" fillId="0" borderId="15" xfId="54" applyBorder="1" applyAlignment="1" applyProtection="1">
      <alignment/>
      <protection/>
    </xf>
    <xf numFmtId="0" fontId="57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43" fontId="57" fillId="0" borderId="15" xfId="42" applyFont="1" applyBorder="1" applyAlignment="1">
      <alignment vertical="center"/>
    </xf>
    <xf numFmtId="43" fontId="57" fillId="0" borderId="15" xfId="42" applyFont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5" xfId="0" applyFont="1" applyBorder="1" applyAlignment="1">
      <alignment/>
    </xf>
    <xf numFmtId="43" fontId="58" fillId="0" borderId="15" xfId="42" applyFont="1" applyBorder="1" applyAlignment="1">
      <alignment/>
    </xf>
    <xf numFmtId="0" fontId="57" fillId="0" borderId="0" xfId="0" applyFont="1" applyAlignment="1">
      <alignment/>
    </xf>
    <xf numFmtId="0" fontId="57" fillId="0" borderId="15" xfId="0" applyFont="1" applyBorder="1" applyAlignment="1">
      <alignment/>
    </xf>
    <xf numFmtId="43" fontId="57" fillId="0" borderId="15" xfId="42" applyFont="1" applyBorder="1" applyAlignment="1">
      <alignment/>
    </xf>
    <xf numFmtId="0" fontId="63" fillId="0" borderId="0" xfId="0" applyFont="1" applyAlignment="1">
      <alignment/>
    </xf>
    <xf numFmtId="43" fontId="63" fillId="0" borderId="0" xfId="42" applyFont="1" applyAlignment="1">
      <alignment/>
    </xf>
    <xf numFmtId="0" fontId="3" fillId="0" borderId="17" xfId="63" applyFont="1" applyFill="1" applyBorder="1" applyAlignment="1">
      <alignment vertical="center"/>
      <protection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58" fillId="0" borderId="22" xfId="0" applyFont="1" applyBorder="1" applyAlignment="1">
      <alignment/>
    </xf>
    <xf numFmtId="0" fontId="57" fillId="0" borderId="22" xfId="0" applyFont="1" applyFill="1" applyBorder="1" applyAlignment="1">
      <alignment/>
    </xf>
    <xf numFmtId="0" fontId="3" fillId="33" borderId="22" xfId="58" applyFont="1" applyFill="1" applyBorder="1">
      <alignment/>
      <protection/>
    </xf>
    <xf numFmtId="0" fontId="57" fillId="0" borderId="22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8" fillId="0" borderId="15" xfId="0" applyFont="1" applyFill="1" applyBorder="1" applyAlignment="1">
      <alignment vertical="center" wrapText="1"/>
    </xf>
    <xf numFmtId="0" fontId="58" fillId="0" borderId="25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top"/>
    </xf>
    <xf numFmtId="0" fontId="58" fillId="0" borderId="24" xfId="0" applyFont="1" applyFill="1" applyBorder="1" applyAlignment="1">
      <alignment/>
    </xf>
    <xf numFmtId="0" fontId="58" fillId="0" borderId="25" xfId="0" applyFont="1" applyFill="1" applyBorder="1" applyAlignment="1">
      <alignment horizontal="left" indent="5"/>
    </xf>
    <xf numFmtId="0" fontId="58" fillId="0" borderId="15" xfId="0" applyFont="1" applyFill="1" applyBorder="1" applyAlignment="1">
      <alignment/>
    </xf>
    <xf numFmtId="187" fontId="58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" fontId="58" fillId="0" borderId="0" xfId="0" applyNumberFormat="1" applyFont="1" applyFill="1" applyBorder="1" applyAlignment="1">
      <alignment/>
    </xf>
    <xf numFmtId="0" fontId="5" fillId="0" borderId="24" xfId="58" applyFont="1" applyFill="1" applyBorder="1" applyAlignment="1">
      <alignment vertical="top"/>
      <protection/>
    </xf>
    <xf numFmtId="0" fontId="5" fillId="0" borderId="24" xfId="0" applyFont="1" applyFill="1" applyBorder="1" applyAlignment="1">
      <alignment horizontal="left" vertical="top" indent="3"/>
    </xf>
    <xf numFmtId="2" fontId="5" fillId="0" borderId="0" xfId="0" applyNumberFormat="1" applyFont="1" applyFill="1" applyBorder="1" applyAlignment="1">
      <alignment vertical="top"/>
    </xf>
    <xf numFmtId="0" fontId="5" fillId="0" borderId="0" xfId="58" applyFont="1" applyFill="1" applyBorder="1" applyAlignment="1">
      <alignment vertical="top"/>
      <protection/>
    </xf>
    <xf numFmtId="188" fontId="6" fillId="0" borderId="0" xfId="58" applyNumberFormat="1" applyFont="1" applyFill="1" applyBorder="1">
      <alignment/>
      <protection/>
    </xf>
    <xf numFmtId="43" fontId="62" fillId="0" borderId="14" xfId="42" applyFont="1" applyFill="1" applyBorder="1" applyAlignment="1">
      <alignment/>
    </xf>
    <xf numFmtId="0" fontId="6" fillId="0" borderId="25" xfId="0" applyFont="1" applyFill="1" applyBorder="1" applyAlignment="1">
      <alignment/>
    </xf>
    <xf numFmtId="189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3" fontId="5" fillId="0" borderId="15" xfId="42" applyFont="1" applyFill="1" applyBorder="1" applyAlignment="1">
      <alignment/>
    </xf>
    <xf numFmtId="43" fontId="5" fillId="0" borderId="26" xfId="42" applyFont="1" applyFill="1" applyBorder="1" applyAlignment="1">
      <alignment/>
    </xf>
    <xf numFmtId="0" fontId="5" fillId="0" borderId="25" xfId="0" applyFont="1" applyFill="1" applyBorder="1" applyAlignment="1">
      <alignment/>
    </xf>
    <xf numFmtId="189" fontId="5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84" fontId="5" fillId="0" borderId="0" xfId="42" applyNumberFormat="1" applyFont="1" applyFill="1" applyBorder="1" applyAlignment="1">
      <alignment/>
    </xf>
    <xf numFmtId="184" fontId="64" fillId="0" borderId="0" xfId="44" applyNumberFormat="1" applyFont="1" applyFill="1" applyBorder="1" applyAlignment="1">
      <alignment/>
    </xf>
    <xf numFmtId="184" fontId="5" fillId="0" borderId="0" xfId="44" applyNumberFormat="1" applyFont="1" applyFill="1" applyBorder="1" applyAlignment="1">
      <alignment/>
    </xf>
    <xf numFmtId="0" fontId="5" fillId="0" borderId="24" xfId="44" applyNumberFormat="1" applyFont="1" applyFill="1" applyBorder="1" applyAlignment="1">
      <alignment horizontal="left"/>
    </xf>
    <xf numFmtId="0" fontId="5" fillId="0" borderId="0" xfId="44" applyNumberFormat="1" applyFont="1" applyFill="1" applyBorder="1" applyAlignment="1">
      <alignment horizontal="left"/>
    </xf>
    <xf numFmtId="190" fontId="5" fillId="0" borderId="0" xfId="44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57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84" fontId="3" fillId="0" borderId="32" xfId="44" applyNumberFormat="1" applyFont="1" applyFill="1" applyBorder="1" applyAlignment="1">
      <alignment/>
    </xf>
    <xf numFmtId="184" fontId="58" fillId="0" borderId="32" xfId="42" applyNumberFormat="1" applyFont="1" applyFill="1" applyBorder="1" applyAlignment="1">
      <alignment/>
    </xf>
    <xf numFmtId="43" fontId="57" fillId="0" borderId="32" xfId="42" applyFont="1" applyFill="1" applyBorder="1" applyAlignment="1">
      <alignment horizontal="right"/>
    </xf>
    <xf numFmtId="43" fontId="57" fillId="0" borderId="33" xfId="42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62" fillId="0" borderId="25" xfId="0" applyFont="1" applyFill="1" applyBorder="1" applyAlignment="1">
      <alignment horizontal="left" indent="5"/>
    </xf>
    <xf numFmtId="0" fontId="62" fillId="0" borderId="15" xfId="0" applyFont="1" applyFill="1" applyBorder="1" applyAlignment="1">
      <alignment/>
    </xf>
    <xf numFmtId="187" fontId="62" fillId="0" borderId="15" xfId="0" applyNumberFormat="1" applyFont="1" applyFill="1" applyBorder="1" applyAlignment="1">
      <alignment/>
    </xf>
    <xf numFmtId="182" fontId="62" fillId="0" borderId="14" xfId="42" applyNumberFormat="1" applyFont="1" applyFill="1" applyBorder="1" applyAlignment="1">
      <alignment/>
    </xf>
    <xf numFmtId="192" fontId="62" fillId="0" borderId="14" xfId="42" applyNumberFormat="1" applyFont="1" applyFill="1" applyBorder="1" applyAlignment="1">
      <alignment/>
    </xf>
    <xf numFmtId="0" fontId="62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8" fillId="0" borderId="14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43" fontId="65" fillId="0" borderId="14" xfId="42" applyFont="1" applyFill="1" applyBorder="1" applyAlignment="1">
      <alignment/>
    </xf>
    <xf numFmtId="15" fontId="5" fillId="0" borderId="24" xfId="0" applyNumberFormat="1" applyFont="1" applyFill="1" applyBorder="1" applyAlignment="1">
      <alignment horizontal="center" vertical="top"/>
    </xf>
    <xf numFmtId="43" fontId="58" fillId="0" borderId="14" xfId="42" applyFont="1" applyFill="1" applyBorder="1" applyAlignment="1">
      <alignment/>
    </xf>
    <xf numFmtId="15" fontId="5" fillId="0" borderId="25" xfId="0" applyNumberFormat="1" applyFont="1" applyFill="1" applyBorder="1" applyAlignment="1">
      <alignment horizontal="center" vertical="top"/>
    </xf>
    <xf numFmtId="193" fontId="5" fillId="0" borderId="25" xfId="0" applyNumberFormat="1" applyFont="1" applyFill="1" applyBorder="1" applyAlignment="1">
      <alignment horizontal="center" vertical="top"/>
    </xf>
    <xf numFmtId="194" fontId="5" fillId="0" borderId="15" xfId="0" applyNumberFormat="1" applyFont="1" applyFill="1" applyBorder="1" applyAlignment="1">
      <alignment vertical="top" wrapText="1"/>
    </xf>
    <xf numFmtId="194" fontId="5" fillId="0" borderId="15" xfId="0" applyNumberFormat="1" applyFont="1" applyFill="1" applyBorder="1" applyAlignment="1">
      <alignment vertical="top"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10" fontId="62" fillId="0" borderId="36" xfId="61" applyNumberFormat="1" applyFont="1" applyFill="1" applyBorder="1" applyAlignment="1">
      <alignment/>
    </xf>
    <xf numFmtId="0" fontId="5" fillId="0" borderId="37" xfId="0" applyFont="1" applyFill="1" applyBorder="1" applyAlignment="1">
      <alignment vertical="top"/>
    </xf>
    <xf numFmtId="0" fontId="5" fillId="0" borderId="38" xfId="0" applyFont="1" applyFill="1" applyBorder="1" applyAlignment="1">
      <alignment vertical="top"/>
    </xf>
    <xf numFmtId="10" fontId="62" fillId="0" borderId="39" xfId="61" applyNumberFormat="1" applyFont="1" applyFill="1" applyBorder="1" applyAlignment="1">
      <alignment/>
    </xf>
    <xf numFmtId="0" fontId="8" fillId="0" borderId="40" xfId="58" applyFont="1" applyFill="1" applyBorder="1">
      <alignment/>
      <protection/>
    </xf>
    <xf numFmtId="0" fontId="8" fillId="0" borderId="41" xfId="58" applyFont="1" applyFill="1" applyBorder="1">
      <alignment/>
      <protection/>
    </xf>
    <xf numFmtId="0" fontId="8" fillId="0" borderId="0" xfId="58" applyFont="1" applyFill="1" applyBorder="1">
      <alignment/>
      <protection/>
    </xf>
    <xf numFmtId="10" fontId="62" fillId="0" borderId="0" xfId="61" applyNumberFormat="1" applyFont="1" applyFill="1" applyBorder="1" applyAlignment="1">
      <alignment/>
    </xf>
    <xf numFmtId="0" fontId="9" fillId="0" borderId="29" xfId="58" applyFont="1" applyFill="1" applyBorder="1">
      <alignment/>
      <protection/>
    </xf>
    <xf numFmtId="0" fontId="9" fillId="0" borderId="30" xfId="58" applyFont="1" applyFill="1" applyBorder="1">
      <alignment/>
      <protection/>
    </xf>
    <xf numFmtId="4" fontId="9" fillId="0" borderId="30" xfId="58" applyNumberFormat="1" applyFont="1" applyFill="1" applyBorder="1">
      <alignment/>
      <protection/>
    </xf>
    <xf numFmtId="0" fontId="10" fillId="0" borderId="30" xfId="58" applyFont="1" applyFill="1" applyBorder="1" applyAlignment="1">
      <alignment/>
      <protection/>
    </xf>
    <xf numFmtId="4" fontId="9" fillId="0" borderId="42" xfId="58" applyNumberFormat="1" applyFont="1" applyFill="1" applyBorder="1">
      <alignment/>
      <protection/>
    </xf>
    <xf numFmtId="0" fontId="65" fillId="0" borderId="0" xfId="0" applyFont="1" applyAlignment="1">
      <alignment/>
    </xf>
    <xf numFmtId="0" fontId="57" fillId="0" borderId="31" xfId="0" applyFont="1" applyBorder="1" applyAlignment="1">
      <alignment/>
    </xf>
    <xf numFmtId="0" fontId="58" fillId="0" borderId="32" xfId="0" applyFont="1" applyBorder="1" applyAlignment="1">
      <alignment/>
    </xf>
    <xf numFmtId="184" fontId="58" fillId="0" borderId="32" xfId="42" applyNumberFormat="1" applyFont="1" applyBorder="1" applyAlignment="1">
      <alignment/>
    </xf>
    <xf numFmtId="43" fontId="58" fillId="0" borderId="32" xfId="42" applyFont="1" applyBorder="1" applyAlignment="1">
      <alignment/>
    </xf>
    <xf numFmtId="184" fontId="58" fillId="0" borderId="0" xfId="42" applyNumberFormat="1" applyFont="1" applyBorder="1" applyAlignment="1">
      <alignment/>
    </xf>
    <xf numFmtId="188" fontId="58" fillId="0" borderId="15" xfId="0" applyNumberFormat="1" applyFont="1" applyFill="1" applyBorder="1" applyAlignment="1">
      <alignment/>
    </xf>
    <xf numFmtId="0" fontId="2" fillId="0" borderId="29" xfId="58" applyFont="1" applyFill="1" applyBorder="1">
      <alignment/>
      <protection/>
    </xf>
    <xf numFmtId="0" fontId="2" fillId="0" borderId="30" xfId="58" applyFont="1" applyFill="1" applyBorder="1">
      <alignment/>
      <protection/>
    </xf>
    <xf numFmtId="4" fontId="2" fillId="0" borderId="30" xfId="58" applyNumberFormat="1" applyFont="1" applyFill="1" applyBorder="1">
      <alignment/>
      <protection/>
    </xf>
    <xf numFmtId="0" fontId="11" fillId="0" borderId="30" xfId="58" applyFont="1" applyFill="1" applyBorder="1" applyAlignment="1">
      <alignment/>
      <protection/>
    </xf>
    <xf numFmtId="43" fontId="5" fillId="0" borderId="0" xfId="0" applyNumberFormat="1" applyFont="1" applyFill="1" applyBorder="1" applyAlignment="1">
      <alignment/>
    </xf>
    <xf numFmtId="0" fontId="6" fillId="0" borderId="4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43" fontId="58" fillId="0" borderId="33" xfId="42" applyFont="1" applyBorder="1" applyAlignment="1">
      <alignment/>
    </xf>
    <xf numFmtId="4" fontId="2" fillId="0" borderId="42" xfId="58" applyNumberFormat="1" applyFont="1" applyFill="1" applyBorder="1">
      <alignment/>
      <protection/>
    </xf>
    <xf numFmtId="0" fontId="58" fillId="0" borderId="12" xfId="0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57" fillId="0" borderId="31" xfId="0" applyFont="1" applyFill="1" applyBorder="1" applyAlignment="1">
      <alignment/>
    </xf>
    <xf numFmtId="0" fontId="58" fillId="0" borderId="32" xfId="0" applyFont="1" applyFill="1" applyBorder="1" applyAlignment="1">
      <alignment/>
    </xf>
    <xf numFmtId="43" fontId="58" fillId="0" borderId="33" xfId="42" applyFont="1" applyFill="1" applyBorder="1" applyAlignment="1">
      <alignment/>
    </xf>
    <xf numFmtId="0" fontId="5" fillId="0" borderId="29" xfId="58" applyFont="1" applyFill="1" applyBorder="1" applyAlignment="1">
      <alignment vertical="top"/>
      <protection/>
    </xf>
    <xf numFmtId="0" fontId="5" fillId="0" borderId="30" xfId="58" applyFont="1" applyFill="1" applyBorder="1" applyAlignment="1">
      <alignment vertical="top"/>
      <protection/>
    </xf>
    <xf numFmtId="188" fontId="6" fillId="0" borderId="30" xfId="58" applyNumberFormat="1" applyFont="1" applyFill="1" applyBorder="1">
      <alignment/>
      <protection/>
    </xf>
    <xf numFmtId="43" fontId="58" fillId="0" borderId="42" xfId="42" applyFont="1" applyFill="1" applyBorder="1" applyAlignment="1">
      <alignment/>
    </xf>
    <xf numFmtId="0" fontId="57" fillId="0" borderId="0" xfId="0" applyFont="1" applyAlignment="1">
      <alignment vertical="top"/>
    </xf>
    <xf numFmtId="0" fontId="58" fillId="0" borderId="25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43" fontId="58" fillId="0" borderId="11" xfId="42" applyFont="1" applyBorder="1" applyAlignment="1">
      <alignment horizontal="right"/>
    </xf>
    <xf numFmtId="43" fontId="58" fillId="0" borderId="45" xfId="42" applyFont="1" applyBorder="1" applyAlignment="1">
      <alignment horizontal="right"/>
    </xf>
    <xf numFmtId="43" fontId="58" fillId="0" borderId="15" xfId="42" applyFont="1" applyBorder="1" applyAlignment="1">
      <alignment horizontal="right"/>
    </xf>
    <xf numFmtId="0" fontId="58" fillId="0" borderId="15" xfId="0" applyFont="1" applyBorder="1" applyAlignment="1">
      <alignment/>
    </xf>
    <xf numFmtId="0" fontId="58" fillId="0" borderId="37" xfId="0" applyFont="1" applyFill="1" applyBorder="1" applyAlignment="1">
      <alignment/>
    </xf>
    <xf numFmtId="0" fontId="58" fillId="0" borderId="38" xfId="0" applyFont="1" applyBorder="1" applyAlignment="1">
      <alignment/>
    </xf>
    <xf numFmtId="184" fontId="58" fillId="0" borderId="38" xfId="42" applyNumberFormat="1" applyFont="1" applyBorder="1" applyAlignment="1">
      <alignment/>
    </xf>
    <xf numFmtId="43" fontId="58" fillId="0" borderId="38" xfId="42" applyFont="1" applyBorder="1" applyAlignment="1">
      <alignment/>
    </xf>
    <xf numFmtId="43" fontId="58" fillId="0" borderId="46" xfId="42" applyFont="1" applyBorder="1" applyAlignment="1">
      <alignment/>
    </xf>
    <xf numFmtId="0" fontId="3" fillId="33" borderId="0" xfId="0" applyFont="1" applyFill="1" applyBorder="1" applyAlignment="1">
      <alignment/>
    </xf>
    <xf numFmtId="184" fontId="3" fillId="33" borderId="0" xfId="44" applyNumberFormat="1" applyFont="1" applyFill="1" applyBorder="1" applyAlignment="1">
      <alignment/>
    </xf>
    <xf numFmtId="43" fontId="57" fillId="0" borderId="0" xfId="42" applyFont="1" applyBorder="1" applyAlignment="1">
      <alignment horizontal="right"/>
    </xf>
    <xf numFmtId="43" fontId="58" fillId="0" borderId="0" xfId="42" applyFont="1" applyBorder="1" applyAlignment="1">
      <alignment horizontal="right"/>
    </xf>
    <xf numFmtId="43" fontId="57" fillId="0" borderId="32" xfId="42" applyFont="1" applyBorder="1" applyAlignment="1">
      <alignment horizontal="right"/>
    </xf>
    <xf numFmtId="0" fontId="58" fillId="0" borderId="0" xfId="0" applyFont="1" applyAlignment="1">
      <alignment/>
    </xf>
    <xf numFmtId="180" fontId="58" fillId="0" borderId="0" xfId="0" applyNumberFormat="1" applyFont="1" applyAlignment="1">
      <alignment/>
    </xf>
    <xf numFmtId="0" fontId="58" fillId="0" borderId="24" xfId="0" applyFont="1" applyFill="1" applyBorder="1" applyAlignment="1">
      <alignment/>
    </xf>
    <xf numFmtId="0" fontId="58" fillId="0" borderId="32" xfId="0" applyFont="1" applyBorder="1" applyAlignment="1">
      <alignment/>
    </xf>
    <xf numFmtId="184" fontId="58" fillId="0" borderId="32" xfId="42" applyNumberFormat="1" applyFont="1" applyBorder="1" applyAlignment="1">
      <alignment/>
    </xf>
    <xf numFmtId="0" fontId="57" fillId="0" borderId="31" xfId="0" applyFont="1" applyFill="1" applyBorder="1" applyAlignment="1">
      <alignment/>
    </xf>
    <xf numFmtId="43" fontId="57" fillId="0" borderId="33" xfId="42" applyFont="1" applyBorder="1" applyAlignment="1">
      <alignment horizontal="right"/>
    </xf>
    <xf numFmtId="0" fontId="58" fillId="0" borderId="29" xfId="0" applyFont="1" applyFill="1" applyBorder="1" applyAlignment="1">
      <alignment/>
    </xf>
    <xf numFmtId="0" fontId="58" fillId="0" borderId="30" xfId="0" applyFont="1" applyBorder="1" applyAlignment="1">
      <alignment/>
    </xf>
    <xf numFmtId="184" fontId="58" fillId="0" borderId="30" xfId="42" applyNumberFormat="1" applyFont="1" applyBorder="1" applyAlignment="1">
      <alignment/>
    </xf>
    <xf numFmtId="43" fontId="58" fillId="0" borderId="30" xfId="42" applyFont="1" applyBorder="1" applyAlignment="1">
      <alignment/>
    </xf>
    <xf numFmtId="43" fontId="58" fillId="0" borderId="42" xfId="42" applyFont="1" applyBorder="1" applyAlignment="1">
      <alignment/>
    </xf>
    <xf numFmtId="0" fontId="58" fillId="0" borderId="32" xfId="0" applyFont="1" applyFill="1" applyBorder="1" applyAlignment="1">
      <alignment/>
    </xf>
    <xf numFmtId="43" fontId="58" fillId="0" borderId="33" xfId="42" applyFont="1" applyFill="1" applyBorder="1" applyAlignment="1">
      <alignment/>
    </xf>
    <xf numFmtId="193" fontId="5" fillId="0" borderId="25" xfId="0" applyNumberFormat="1" applyFont="1" applyFill="1" applyBorder="1" applyAlignment="1" quotePrefix="1">
      <alignment horizontal="center" vertical="top"/>
    </xf>
    <xf numFmtId="0" fontId="66" fillId="0" borderId="0" xfId="0" applyFont="1" applyAlignment="1">
      <alignment horizontal="center"/>
    </xf>
    <xf numFmtId="0" fontId="58" fillId="0" borderId="25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  <xf numFmtId="0" fontId="58" fillId="0" borderId="24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58" fillId="0" borderId="14" xfId="0" applyFont="1" applyFill="1" applyBorder="1" applyAlignment="1">
      <alignment horizontal="left" wrapText="1"/>
    </xf>
    <xf numFmtId="43" fontId="5" fillId="0" borderId="48" xfId="42" applyFont="1" applyFill="1" applyBorder="1" applyAlignment="1">
      <alignment horizontal="center" vertical="center"/>
    </xf>
    <xf numFmtId="43" fontId="5" fillId="0" borderId="49" xfId="42" applyFont="1" applyFill="1" applyBorder="1" applyAlignment="1">
      <alignment horizontal="center" vertical="center"/>
    </xf>
    <xf numFmtId="0" fontId="61" fillId="0" borderId="0" xfId="0" applyFont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90" zoomScaleNormal="90" zoomScalePageLayoutView="0" workbookViewId="0" topLeftCell="A1">
      <selection activeCell="B5" sqref="B5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27" customFormat="1" ht="18.75">
      <c r="A1" s="211" t="s">
        <v>12</v>
      </c>
      <c r="B1" s="211"/>
      <c r="C1" s="211"/>
    </row>
    <row r="2" s="27" customFormat="1" ht="15"/>
    <row r="3" spans="1:3" s="27" customFormat="1" ht="15">
      <c r="A3" s="30" t="s">
        <v>200</v>
      </c>
      <c r="B3" s="30" t="s">
        <v>201</v>
      </c>
      <c r="C3" s="30" t="s">
        <v>202</v>
      </c>
    </row>
    <row r="4" spans="1:3" ht="15">
      <c r="A4" s="31" t="s">
        <v>21</v>
      </c>
      <c r="B4" s="32" t="s">
        <v>193</v>
      </c>
      <c r="C4" s="31" t="s">
        <v>194</v>
      </c>
    </row>
    <row r="5" spans="1:3" ht="15">
      <c r="A5" s="31" t="s">
        <v>134</v>
      </c>
      <c r="B5" s="32" t="s">
        <v>195</v>
      </c>
      <c r="C5" s="31" t="s">
        <v>196</v>
      </c>
    </row>
    <row r="6" spans="1:3" ht="15">
      <c r="A6" s="31" t="s">
        <v>182</v>
      </c>
      <c r="B6" s="32" t="s">
        <v>197</v>
      </c>
      <c r="C6" s="31" t="s">
        <v>198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Z171"/>
  <sheetViews>
    <sheetView showGridLines="0" zoomScale="90" zoomScaleNormal="90" zoomScalePageLayoutView="0" workbookViewId="0" topLeftCell="A1">
      <pane ySplit="6" topLeftCell="A95" activePane="bottomLeft" state="frozen"/>
      <selection pane="topLeft" activeCell="A1" sqref="A1"/>
      <selection pane="bottomLeft" activeCell="L13" sqref="L13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1.57421875" style="2" customWidth="1"/>
    <col min="5" max="5" width="23.7109375" style="2" customWidth="1"/>
    <col min="6" max="6" width="19.57421875" style="16" customWidth="1"/>
    <col min="7" max="7" width="19.57421875" style="13" customWidth="1"/>
    <col min="8" max="8" width="23.7109375" style="13" customWidth="1"/>
    <col min="9" max="9" width="14.57421875" style="3" bestFit="1" customWidth="1"/>
    <col min="10" max="10" width="11.57421875" style="2" bestFit="1" customWidth="1"/>
    <col min="11" max="11" width="6.28125" style="2" bestFit="1" customWidth="1"/>
    <col min="12" max="12" width="7.00390625" style="2" bestFit="1" customWidth="1"/>
    <col min="13" max="13" width="23.8515625" style="2" bestFit="1" customWidth="1"/>
    <col min="14" max="14" width="12.8515625" style="2" bestFit="1" customWidth="1"/>
    <col min="15" max="15" width="11.28125" style="2" bestFit="1" customWidth="1"/>
    <col min="16" max="16" width="15.28125" style="2" bestFit="1" customWidth="1"/>
    <col min="17" max="17" width="21.140625" style="2" bestFit="1" customWidth="1"/>
    <col min="18" max="18" width="23.8515625" style="2" bestFit="1" customWidth="1"/>
    <col min="19" max="19" width="14.421875" style="2" bestFit="1" customWidth="1"/>
    <col min="20" max="20" width="11.140625" style="3" bestFit="1" customWidth="1"/>
    <col min="21" max="21" width="15.00390625" style="2" bestFit="1" customWidth="1"/>
    <col min="22" max="22" width="11.7109375" style="3" bestFit="1" customWidth="1"/>
    <col min="23" max="23" width="23.57421875" style="2" bestFit="1" customWidth="1"/>
    <col min="24" max="24" width="22.140625" style="2" bestFit="1" customWidth="1"/>
    <col min="25" max="25" width="21.00390625" style="2" bestFit="1" customWidth="1"/>
    <col min="26" max="26" width="15.7109375" style="3" bestFit="1" customWidth="1"/>
    <col min="27" max="27" width="10.421875" style="2" bestFit="1" customWidth="1"/>
    <col min="28" max="28" width="13.7109375" style="2" bestFit="1" customWidth="1"/>
    <col min="29" max="29" width="18.00390625" style="2" bestFit="1" customWidth="1"/>
    <col min="30" max="30" width="19.7109375" style="2" bestFit="1" customWidth="1"/>
    <col min="31" max="31" width="13.8515625" style="2" bestFit="1" customWidth="1"/>
    <col min="32" max="32" width="15.7109375" style="2" bestFit="1" customWidth="1"/>
    <col min="33" max="33" width="28.57421875" style="2" bestFit="1" customWidth="1"/>
    <col min="34" max="34" width="20.28125" style="2" bestFit="1" customWidth="1"/>
    <col min="35" max="35" width="16.00390625" style="2" bestFit="1" customWidth="1"/>
    <col min="36" max="36" width="13.7109375" style="2" bestFit="1" customWidth="1"/>
    <col min="37" max="37" width="28.140625" style="2" bestFit="1" customWidth="1"/>
    <col min="38" max="38" width="15.8515625" style="2" bestFit="1" customWidth="1"/>
    <col min="39" max="39" width="26.28125" style="2" bestFit="1" customWidth="1"/>
    <col min="40" max="40" width="13.140625" style="2" bestFit="1" customWidth="1"/>
    <col min="41" max="41" width="15.00390625" style="2" bestFit="1" customWidth="1"/>
    <col min="42" max="42" width="9.00390625" style="2" bestFit="1" customWidth="1"/>
    <col min="43" max="43" width="18.00390625" style="2" bestFit="1" customWidth="1"/>
    <col min="44" max="44" width="14.28125" style="2" bestFit="1" customWidth="1"/>
    <col min="45" max="45" width="15.7109375" style="2" bestFit="1" customWidth="1"/>
    <col min="46" max="46" width="18.7109375" style="2" bestFit="1" customWidth="1"/>
    <col min="47" max="47" width="16.140625" style="2" bestFit="1" customWidth="1"/>
    <col min="48" max="48" width="23.57421875" style="2" bestFit="1" customWidth="1"/>
    <col min="49" max="49" width="23.8515625" style="2" bestFit="1" customWidth="1"/>
    <col min="50" max="50" width="22.8515625" style="2" bestFit="1" customWidth="1"/>
    <col min="51" max="51" width="11.7109375" style="2" bestFit="1" customWidth="1"/>
    <col min="52" max="52" width="11.8515625" style="2" bestFit="1" customWidth="1"/>
    <col min="53" max="53" width="15.140625" style="2" bestFit="1" customWidth="1"/>
    <col min="54" max="54" width="15.28125" style="2" bestFit="1" customWidth="1"/>
    <col min="55" max="55" width="19.57421875" style="2" bestFit="1" customWidth="1"/>
    <col min="56" max="56" width="21.57421875" style="2" bestFit="1" customWidth="1"/>
    <col min="57" max="57" width="18.8515625" style="2" bestFit="1" customWidth="1"/>
    <col min="58" max="58" width="8.7109375" style="2" bestFit="1" customWidth="1"/>
    <col min="59" max="59" width="8.8515625" style="2" bestFit="1" customWidth="1"/>
    <col min="60" max="60" width="13.140625" style="2" bestFit="1" customWidth="1"/>
    <col min="61" max="61" width="9.57421875" style="2" bestFit="1" customWidth="1"/>
    <col min="62" max="62" width="9.7109375" style="2" bestFit="1" customWidth="1"/>
    <col min="63" max="63" width="14.00390625" style="2" bestFit="1" customWidth="1"/>
    <col min="64" max="64" width="17.00390625" style="2" bestFit="1" customWidth="1"/>
    <col min="65" max="65" width="17.28125" style="2" bestFit="1" customWidth="1"/>
    <col min="66" max="66" width="21.57421875" style="2" bestFit="1" customWidth="1"/>
    <col min="67" max="67" width="17.7109375" style="2" bestFit="1" customWidth="1"/>
    <col min="68" max="68" width="14.57421875" style="2" bestFit="1" customWidth="1"/>
    <col min="69" max="69" width="15.7109375" style="2" bestFit="1" customWidth="1"/>
    <col min="70" max="70" width="19.140625" style="2" bestFit="1" customWidth="1"/>
    <col min="71" max="71" width="12.421875" style="2" bestFit="1" customWidth="1"/>
    <col min="72" max="73" width="14.8515625" style="2" bestFit="1" customWidth="1"/>
    <col min="74" max="74" width="14.421875" style="2" bestFit="1" customWidth="1"/>
    <col min="75" max="75" width="23.140625" style="2" bestFit="1" customWidth="1"/>
    <col min="76" max="76" width="26.00390625" style="2" bestFit="1" customWidth="1"/>
    <col min="77" max="77" width="19.421875" style="2" bestFit="1" customWidth="1"/>
    <col min="78" max="78" width="21.57421875" style="2" bestFit="1" customWidth="1"/>
    <col min="79" max="79" width="25.8515625" style="2" bestFit="1" customWidth="1"/>
    <col min="80" max="80" width="18.57421875" style="2" bestFit="1" customWidth="1"/>
    <col min="81" max="81" width="16.28125" style="2" bestFit="1" customWidth="1"/>
    <col min="82" max="82" width="15.421875" style="2" bestFit="1" customWidth="1"/>
    <col min="83" max="83" width="17.28125" style="2" bestFit="1" customWidth="1"/>
    <col min="84" max="84" width="17.421875" style="2" bestFit="1" customWidth="1"/>
    <col min="85" max="85" width="21.7109375" style="2" bestFit="1" customWidth="1"/>
    <col min="86" max="86" width="17.28125" style="2" bestFit="1" customWidth="1"/>
    <col min="87" max="87" width="17.421875" style="2" bestFit="1" customWidth="1"/>
    <col min="88" max="88" width="21.7109375" style="2" bestFit="1" customWidth="1"/>
    <col min="89" max="89" width="13.421875" style="2" bestFit="1" customWidth="1"/>
    <col min="90" max="187" width="12.00390625" style="2" customWidth="1"/>
    <col min="188" max="188" width="17.140625" style="2" customWidth="1"/>
    <col min="189" max="16384" width="13.8515625" style="2" customWidth="1"/>
  </cols>
  <sheetData>
    <row r="1" spans="1:26" ht="13.5">
      <c r="A1" s="8"/>
      <c r="C1" s="8"/>
      <c r="D1" s="8"/>
      <c r="E1" s="8"/>
      <c r="F1" s="15"/>
      <c r="G1" s="12"/>
      <c r="H1" s="12"/>
      <c r="I1" s="11"/>
      <c r="T1" s="11"/>
      <c r="V1" s="11"/>
      <c r="Z1" s="11"/>
    </row>
    <row r="2" spans="3:8" ht="19.5">
      <c r="C2" s="7" t="s">
        <v>20</v>
      </c>
      <c r="D2" s="8" t="s">
        <v>21</v>
      </c>
      <c r="H2" s="29" t="s">
        <v>199</v>
      </c>
    </row>
    <row r="3" spans="3:4" ht="16.5">
      <c r="C3" s="1" t="s">
        <v>22</v>
      </c>
      <c r="D3" s="21" t="s">
        <v>346</v>
      </c>
    </row>
    <row r="4" spans="3:4" ht="15.75">
      <c r="C4" s="1" t="s">
        <v>23</v>
      </c>
      <c r="D4" s="22">
        <v>44104</v>
      </c>
    </row>
    <row r="5" ht="14.25" thickBot="1">
      <c r="C5" s="1"/>
    </row>
    <row r="6" spans="3:8" ht="27">
      <c r="C6" s="49" t="s">
        <v>24</v>
      </c>
      <c r="D6" s="45" t="s">
        <v>25</v>
      </c>
      <c r="E6" s="9" t="s">
        <v>26</v>
      </c>
      <c r="F6" s="17" t="s">
        <v>27</v>
      </c>
      <c r="G6" s="14" t="s">
        <v>28</v>
      </c>
      <c r="H6" s="14" t="s">
        <v>345</v>
      </c>
    </row>
    <row r="7" spans="3:8" ht="13.5">
      <c r="C7" s="50"/>
      <c r="D7" s="46"/>
      <c r="E7" s="4"/>
      <c r="F7" s="18"/>
      <c r="G7" s="23"/>
      <c r="H7" s="23"/>
    </row>
    <row r="8" spans="1:8" ht="13.5">
      <c r="A8" s="10"/>
      <c r="B8" s="28"/>
      <c r="C8" s="51" t="s">
        <v>0</v>
      </c>
      <c r="D8" s="47"/>
      <c r="E8" s="6"/>
      <c r="F8" s="19"/>
      <c r="G8" s="24"/>
      <c r="H8" s="24"/>
    </row>
    <row r="9" spans="3:8" ht="13.5">
      <c r="C9" s="52" t="s">
        <v>1</v>
      </c>
      <c r="D9" s="47"/>
      <c r="E9" s="6"/>
      <c r="F9" s="19"/>
      <c r="G9" s="24"/>
      <c r="H9" s="24"/>
    </row>
    <row r="10" spans="2:8" ht="13.5">
      <c r="B10" s="8" t="s">
        <v>30</v>
      </c>
      <c r="C10" s="50" t="s">
        <v>31</v>
      </c>
      <c r="D10" s="47" t="s">
        <v>32</v>
      </c>
      <c r="E10" s="6" t="s">
        <v>33</v>
      </c>
      <c r="F10" s="19">
        <v>2958527</v>
      </c>
      <c r="G10" s="24">
        <v>39681.24</v>
      </c>
      <c r="H10" s="24">
        <v>8.27</v>
      </c>
    </row>
    <row r="11" spans="2:8" ht="13.5">
      <c r="B11" s="8" t="s">
        <v>34</v>
      </c>
      <c r="C11" s="50" t="s">
        <v>35</v>
      </c>
      <c r="D11" s="47" t="s">
        <v>36</v>
      </c>
      <c r="E11" s="6" t="s">
        <v>37</v>
      </c>
      <c r="F11" s="19">
        <v>19644240</v>
      </c>
      <c r="G11" s="24">
        <v>33729.16</v>
      </c>
      <c r="H11" s="24">
        <v>7.03</v>
      </c>
    </row>
    <row r="12" spans="2:8" ht="13.5">
      <c r="B12" s="8" t="s">
        <v>38</v>
      </c>
      <c r="C12" s="50" t="s">
        <v>39</v>
      </c>
      <c r="D12" s="47" t="s">
        <v>40</v>
      </c>
      <c r="E12" s="6" t="s">
        <v>33</v>
      </c>
      <c r="F12" s="19">
        <v>1955578</v>
      </c>
      <c r="G12" s="24">
        <v>27054.44</v>
      </c>
      <c r="H12" s="24">
        <v>5.64</v>
      </c>
    </row>
    <row r="13" spans="2:8" ht="13.5">
      <c r="B13" s="8" t="s">
        <v>41</v>
      </c>
      <c r="C13" s="50" t="s">
        <v>42</v>
      </c>
      <c r="D13" s="47" t="s">
        <v>43</v>
      </c>
      <c r="E13" s="6" t="s">
        <v>44</v>
      </c>
      <c r="F13" s="19">
        <v>802207</v>
      </c>
      <c r="G13" s="24">
        <v>25247.86</v>
      </c>
      <c r="H13" s="24">
        <v>5.26</v>
      </c>
    </row>
    <row r="14" spans="2:8" ht="13.5">
      <c r="B14" s="8" t="s">
        <v>45</v>
      </c>
      <c r="C14" s="50" t="s">
        <v>46</v>
      </c>
      <c r="D14" s="47" t="s">
        <v>47</v>
      </c>
      <c r="E14" s="6" t="s">
        <v>48</v>
      </c>
      <c r="F14" s="19">
        <v>889164</v>
      </c>
      <c r="G14" s="24">
        <v>21463.97</v>
      </c>
      <c r="H14" s="24">
        <v>4.47</v>
      </c>
    </row>
    <row r="15" spans="2:8" ht="13.5">
      <c r="B15" s="8" t="s">
        <v>49</v>
      </c>
      <c r="C15" s="50" t="s">
        <v>50</v>
      </c>
      <c r="D15" s="47" t="s">
        <v>51</v>
      </c>
      <c r="E15" s="6" t="s">
        <v>48</v>
      </c>
      <c r="F15" s="19">
        <v>8955802</v>
      </c>
      <c r="G15" s="24">
        <v>18614.63</v>
      </c>
      <c r="H15" s="24">
        <v>3.88</v>
      </c>
    </row>
    <row r="16" spans="2:8" ht="13.5">
      <c r="B16" s="8" t="s">
        <v>52</v>
      </c>
      <c r="C16" s="50" t="s">
        <v>53</v>
      </c>
      <c r="D16" s="47" t="s">
        <v>54</v>
      </c>
      <c r="E16" s="6" t="s">
        <v>55</v>
      </c>
      <c r="F16" s="19">
        <v>1063106</v>
      </c>
      <c r="G16" s="24">
        <v>15702.08</v>
      </c>
      <c r="H16" s="24">
        <v>3.27</v>
      </c>
    </row>
    <row r="17" spans="2:8" ht="13.5">
      <c r="B17" s="8" t="s">
        <v>56</v>
      </c>
      <c r="C17" s="50" t="s">
        <v>57</v>
      </c>
      <c r="D17" s="47" t="s">
        <v>58</v>
      </c>
      <c r="E17" s="6" t="s">
        <v>59</v>
      </c>
      <c r="F17" s="19">
        <v>1299309</v>
      </c>
      <c r="G17" s="24">
        <v>14014.35</v>
      </c>
      <c r="H17" s="24">
        <v>2.92</v>
      </c>
    </row>
    <row r="18" spans="2:8" ht="13.5">
      <c r="B18" s="8" t="s">
        <v>60</v>
      </c>
      <c r="C18" s="50" t="s">
        <v>61</v>
      </c>
      <c r="D18" s="47" t="s">
        <v>62</v>
      </c>
      <c r="E18" s="6" t="s">
        <v>59</v>
      </c>
      <c r="F18" s="19">
        <v>3675988</v>
      </c>
      <c r="G18" s="24">
        <v>13040.57</v>
      </c>
      <c r="H18" s="24">
        <v>2.72</v>
      </c>
    </row>
    <row r="19" spans="2:8" ht="13.5">
      <c r="B19" s="8" t="s">
        <v>63</v>
      </c>
      <c r="C19" s="50" t="s">
        <v>64</v>
      </c>
      <c r="D19" s="47" t="s">
        <v>65</v>
      </c>
      <c r="E19" s="6" t="s">
        <v>33</v>
      </c>
      <c r="F19" s="19">
        <v>417679</v>
      </c>
      <c r="G19" s="24">
        <v>12833.4</v>
      </c>
      <c r="H19" s="24">
        <v>2.67</v>
      </c>
    </row>
    <row r="20" spans="2:8" ht="13.5">
      <c r="B20" s="8" t="s">
        <v>66</v>
      </c>
      <c r="C20" s="50" t="s">
        <v>67</v>
      </c>
      <c r="D20" s="47" t="s">
        <v>68</v>
      </c>
      <c r="E20" s="6" t="s">
        <v>59</v>
      </c>
      <c r="F20" s="19">
        <v>2969094</v>
      </c>
      <c r="G20" s="24">
        <v>12608.26</v>
      </c>
      <c r="H20" s="24">
        <v>2.63</v>
      </c>
    </row>
    <row r="21" spans="2:8" ht="13.5">
      <c r="B21" s="8" t="s">
        <v>69</v>
      </c>
      <c r="C21" s="50" t="s">
        <v>70</v>
      </c>
      <c r="D21" s="47" t="s">
        <v>71</v>
      </c>
      <c r="E21" s="6" t="s">
        <v>48</v>
      </c>
      <c r="F21" s="19">
        <v>2595293</v>
      </c>
      <c r="G21" s="24">
        <v>12523.59</v>
      </c>
      <c r="H21" s="24">
        <v>2.61</v>
      </c>
    </row>
    <row r="22" spans="2:8" ht="13.5">
      <c r="B22" s="8" t="s">
        <v>72</v>
      </c>
      <c r="C22" s="50" t="s">
        <v>73</v>
      </c>
      <c r="D22" s="47" t="s">
        <v>74</v>
      </c>
      <c r="E22" s="6" t="s">
        <v>37</v>
      </c>
      <c r="F22" s="19">
        <v>673573</v>
      </c>
      <c r="G22" s="24">
        <v>12390.04</v>
      </c>
      <c r="H22" s="24">
        <v>2.58</v>
      </c>
    </row>
    <row r="23" spans="2:8" ht="13.5">
      <c r="B23" s="8" t="s">
        <v>75</v>
      </c>
      <c r="C23" s="50" t="s">
        <v>76</v>
      </c>
      <c r="D23" s="47" t="s">
        <v>77</v>
      </c>
      <c r="E23" s="6" t="s">
        <v>48</v>
      </c>
      <c r="F23" s="19">
        <v>605184</v>
      </c>
      <c r="G23" s="24">
        <v>10426.11</v>
      </c>
      <c r="H23" s="24">
        <v>2.17</v>
      </c>
    </row>
    <row r="24" spans="2:8" ht="13.5">
      <c r="B24" s="8" t="s">
        <v>78</v>
      </c>
      <c r="C24" s="50" t="s">
        <v>79</v>
      </c>
      <c r="D24" s="47" t="s">
        <v>80</v>
      </c>
      <c r="E24" s="6" t="s">
        <v>81</v>
      </c>
      <c r="F24" s="19">
        <v>864964</v>
      </c>
      <c r="G24" s="24">
        <v>8713.65</v>
      </c>
      <c r="H24" s="24">
        <v>1.82</v>
      </c>
    </row>
    <row r="25" spans="2:8" ht="13.5">
      <c r="B25" s="8" t="s">
        <v>82</v>
      </c>
      <c r="C25" s="50" t="s">
        <v>83</v>
      </c>
      <c r="D25" s="47" t="s">
        <v>84</v>
      </c>
      <c r="E25" s="6" t="s">
        <v>81</v>
      </c>
      <c r="F25" s="19">
        <v>160325</v>
      </c>
      <c r="G25" s="24">
        <v>8317.34</v>
      </c>
      <c r="H25" s="24">
        <v>1.73</v>
      </c>
    </row>
    <row r="26" spans="2:8" ht="13.5">
      <c r="B26" s="8" t="s">
        <v>85</v>
      </c>
      <c r="C26" s="50" t="s">
        <v>86</v>
      </c>
      <c r="D26" s="47" t="s">
        <v>87</v>
      </c>
      <c r="E26" s="6" t="s">
        <v>81</v>
      </c>
      <c r="F26" s="19">
        <v>1790050</v>
      </c>
      <c r="G26" s="24">
        <v>7071.59</v>
      </c>
      <c r="H26" s="24">
        <v>1.47</v>
      </c>
    </row>
    <row r="27" spans="2:8" ht="13.5">
      <c r="B27" s="8" t="s">
        <v>88</v>
      </c>
      <c r="C27" s="50" t="s">
        <v>89</v>
      </c>
      <c r="D27" s="47" t="s">
        <v>90</v>
      </c>
      <c r="E27" s="6" t="s">
        <v>81</v>
      </c>
      <c r="F27" s="19">
        <v>1176500</v>
      </c>
      <c r="G27" s="24">
        <v>5887.79</v>
      </c>
      <c r="H27" s="24">
        <v>1.23</v>
      </c>
    </row>
    <row r="28" spans="2:8" ht="13.5">
      <c r="B28" s="8" t="s">
        <v>91</v>
      </c>
      <c r="C28" s="50" t="s">
        <v>92</v>
      </c>
      <c r="D28" s="47" t="s">
        <v>93</v>
      </c>
      <c r="E28" s="6" t="s">
        <v>94</v>
      </c>
      <c r="F28" s="19">
        <v>3147495</v>
      </c>
      <c r="G28" s="24">
        <v>5295.66</v>
      </c>
      <c r="H28" s="24">
        <v>1.1</v>
      </c>
    </row>
    <row r="29" spans="2:8" ht="13.5">
      <c r="B29" s="8" t="s">
        <v>95</v>
      </c>
      <c r="C29" s="50" t="s">
        <v>96</v>
      </c>
      <c r="D29" s="47" t="s">
        <v>97</v>
      </c>
      <c r="E29" s="6" t="s">
        <v>81</v>
      </c>
      <c r="F29" s="19">
        <v>236663</v>
      </c>
      <c r="G29" s="24">
        <v>5127.19</v>
      </c>
      <c r="H29" s="24">
        <v>1.07</v>
      </c>
    </row>
    <row r="30" spans="2:8" ht="13.5">
      <c r="B30" s="8" t="s">
        <v>98</v>
      </c>
      <c r="C30" s="50" t="s">
        <v>99</v>
      </c>
      <c r="D30" s="47" t="s">
        <v>100</v>
      </c>
      <c r="E30" s="6" t="s">
        <v>48</v>
      </c>
      <c r="F30" s="19">
        <v>172952</v>
      </c>
      <c r="G30" s="24">
        <v>4883.3</v>
      </c>
      <c r="H30" s="24">
        <v>1.02</v>
      </c>
    </row>
    <row r="31" spans="2:8" ht="13.5">
      <c r="B31" s="8" t="s">
        <v>101</v>
      </c>
      <c r="C31" s="50" t="s">
        <v>102</v>
      </c>
      <c r="D31" s="47" t="s">
        <v>103</v>
      </c>
      <c r="E31" s="6" t="s">
        <v>48</v>
      </c>
      <c r="F31" s="19">
        <v>52836</v>
      </c>
      <c r="G31" s="24">
        <v>649.88</v>
      </c>
      <c r="H31" s="24">
        <v>0.14</v>
      </c>
    </row>
    <row r="32" spans="3:8" ht="13.5">
      <c r="C32" s="53" t="s">
        <v>104</v>
      </c>
      <c r="D32" s="47"/>
      <c r="E32" s="6"/>
      <c r="F32" s="19"/>
      <c r="G32" s="25">
        <v>315276.1</v>
      </c>
      <c r="H32" s="25">
        <v>65.7</v>
      </c>
    </row>
    <row r="33" spans="3:8" ht="13.5">
      <c r="C33" s="50"/>
      <c r="D33" s="47"/>
      <c r="E33" s="6"/>
      <c r="F33" s="19"/>
      <c r="G33" s="24"/>
      <c r="H33" s="24"/>
    </row>
    <row r="34" spans="3:8" ht="13.5">
      <c r="C34" s="54" t="s">
        <v>3</v>
      </c>
      <c r="D34" s="47"/>
      <c r="E34" s="6"/>
      <c r="F34" s="19"/>
      <c r="G34" s="24"/>
      <c r="H34" s="24"/>
    </row>
    <row r="35" spans="2:8" ht="13.5">
      <c r="B35" s="8" t="s">
        <v>118</v>
      </c>
      <c r="C35" s="171" t="s">
        <v>328</v>
      </c>
      <c r="D35" s="47" t="s">
        <v>119</v>
      </c>
      <c r="E35" s="170" t="s">
        <v>329</v>
      </c>
      <c r="F35" s="19">
        <v>142519</v>
      </c>
      <c r="G35" s="24">
        <v>17735.19</v>
      </c>
      <c r="H35" s="24">
        <v>3.7</v>
      </c>
    </row>
    <row r="36" spans="3:8" ht="13.5">
      <c r="C36" s="53" t="s">
        <v>104</v>
      </c>
      <c r="D36" s="47"/>
      <c r="E36" s="6"/>
      <c r="F36" s="19"/>
      <c r="G36" s="25">
        <v>17735.19</v>
      </c>
      <c r="H36" s="25">
        <v>3.7</v>
      </c>
    </row>
    <row r="37" spans="3:8" ht="13.5">
      <c r="C37" s="50"/>
      <c r="D37" s="47"/>
      <c r="E37" s="6"/>
      <c r="F37" s="19"/>
      <c r="G37" s="24"/>
      <c r="H37" s="24"/>
    </row>
    <row r="38" spans="3:8" ht="13.5">
      <c r="C38" s="52" t="s">
        <v>4</v>
      </c>
      <c r="D38" s="47"/>
      <c r="E38" s="6"/>
      <c r="F38" s="19"/>
      <c r="G38" s="24"/>
      <c r="H38" s="24"/>
    </row>
    <row r="39" spans="2:8" ht="13.5">
      <c r="B39" s="8" t="s">
        <v>105</v>
      </c>
      <c r="C39" s="50" t="s">
        <v>106</v>
      </c>
      <c r="D39" s="47" t="s">
        <v>107</v>
      </c>
      <c r="E39" s="170" t="s">
        <v>326</v>
      </c>
      <c r="F39" s="19">
        <v>15323</v>
      </c>
      <c r="G39" s="24">
        <v>35552.73</v>
      </c>
      <c r="H39" s="24">
        <v>7.41</v>
      </c>
    </row>
    <row r="40" spans="2:8" ht="13.5">
      <c r="B40" s="8" t="s">
        <v>108</v>
      </c>
      <c r="C40" s="50" t="s">
        <v>109</v>
      </c>
      <c r="D40" s="47" t="s">
        <v>110</v>
      </c>
      <c r="E40" s="170" t="s">
        <v>327</v>
      </c>
      <c r="F40" s="19">
        <v>30398</v>
      </c>
      <c r="G40" s="24">
        <v>32952.58</v>
      </c>
      <c r="H40" s="24">
        <v>6.87</v>
      </c>
    </row>
    <row r="41" spans="2:8" ht="13.5">
      <c r="B41" s="8" t="s">
        <v>111</v>
      </c>
      <c r="C41" s="50" t="s">
        <v>112</v>
      </c>
      <c r="D41" s="47" t="s">
        <v>113</v>
      </c>
      <c r="E41" s="170" t="s">
        <v>327</v>
      </c>
      <c r="F41" s="19">
        <v>124349</v>
      </c>
      <c r="G41" s="24">
        <v>24017.09</v>
      </c>
      <c r="H41" s="24">
        <v>5.01</v>
      </c>
    </row>
    <row r="42" spans="2:8" ht="13.5">
      <c r="B42" s="8" t="s">
        <v>114</v>
      </c>
      <c r="C42" s="50" t="s">
        <v>115</v>
      </c>
      <c r="D42" s="47" t="s">
        <v>116</v>
      </c>
      <c r="E42" s="170" t="s">
        <v>327</v>
      </c>
      <c r="F42" s="19">
        <v>146780</v>
      </c>
      <c r="G42" s="24">
        <v>22444.37</v>
      </c>
      <c r="H42" s="24">
        <v>4.68</v>
      </c>
    </row>
    <row r="43" spans="3:8" ht="13.5">
      <c r="C43" s="53" t="s">
        <v>104</v>
      </c>
      <c r="D43" s="47"/>
      <c r="E43" s="6"/>
      <c r="F43" s="19"/>
      <c r="G43" s="25">
        <v>114966.77</v>
      </c>
      <c r="H43" s="25">
        <v>23.97</v>
      </c>
    </row>
    <row r="44" spans="3:8" ht="13.5">
      <c r="C44" s="50"/>
      <c r="D44" s="47"/>
      <c r="E44" s="6"/>
      <c r="F44" s="19"/>
      <c r="G44" s="24"/>
      <c r="H44" s="24"/>
    </row>
    <row r="45" spans="3:8" ht="13.5">
      <c r="C45" s="52" t="s">
        <v>117</v>
      </c>
      <c r="D45" s="47"/>
      <c r="E45" s="6"/>
      <c r="F45" s="19"/>
      <c r="G45" s="24" t="s">
        <v>2</v>
      </c>
      <c r="H45" s="24" t="s">
        <v>2</v>
      </c>
    </row>
    <row r="46" spans="3:8" ht="13.5">
      <c r="C46" s="50"/>
      <c r="D46" s="47"/>
      <c r="E46" s="6"/>
      <c r="F46" s="19"/>
      <c r="G46" s="24"/>
      <c r="H46" s="24"/>
    </row>
    <row r="47" spans="3:8" ht="13.5">
      <c r="C47" s="54" t="s">
        <v>5</v>
      </c>
      <c r="D47" s="47"/>
      <c r="E47" s="6"/>
      <c r="F47" s="19"/>
      <c r="G47" s="24"/>
      <c r="H47" s="24"/>
    </row>
    <row r="48" spans="3:8" ht="13.5">
      <c r="C48" s="50"/>
      <c r="D48" s="47"/>
      <c r="E48" s="6"/>
      <c r="F48" s="19"/>
      <c r="G48" s="24"/>
      <c r="H48" s="24"/>
    </row>
    <row r="49" spans="3:8" ht="13.5">
      <c r="C49" s="54" t="s">
        <v>6</v>
      </c>
      <c r="D49" s="47"/>
      <c r="E49" s="6"/>
      <c r="F49" s="19"/>
      <c r="G49" s="24" t="s">
        <v>2</v>
      </c>
      <c r="H49" s="24" t="s">
        <v>2</v>
      </c>
    </row>
    <row r="50" spans="3:8" ht="13.5">
      <c r="C50" s="50"/>
      <c r="D50" s="47"/>
      <c r="E50" s="6"/>
      <c r="F50" s="19"/>
      <c r="G50" s="24"/>
      <c r="H50" s="24"/>
    </row>
    <row r="51" spans="3:8" ht="13.5">
      <c r="C51" s="54" t="s">
        <v>7</v>
      </c>
      <c r="D51" s="47"/>
      <c r="E51" s="6"/>
      <c r="F51" s="19"/>
      <c r="G51" s="24" t="s">
        <v>2</v>
      </c>
      <c r="H51" s="24" t="s">
        <v>2</v>
      </c>
    </row>
    <row r="52" spans="3:8" ht="13.5">
      <c r="C52" s="50"/>
      <c r="D52" s="47"/>
      <c r="E52" s="6"/>
      <c r="F52" s="19"/>
      <c r="G52" s="24"/>
      <c r="H52" s="24"/>
    </row>
    <row r="53" spans="3:8" ht="13.5">
      <c r="C53" s="54" t="s">
        <v>8</v>
      </c>
      <c r="D53" s="47"/>
      <c r="E53" s="6"/>
      <c r="F53" s="19"/>
      <c r="G53" s="24" t="s">
        <v>2</v>
      </c>
      <c r="H53" s="24" t="s">
        <v>2</v>
      </c>
    </row>
    <row r="54" spans="3:8" ht="13.5">
      <c r="C54" s="50"/>
      <c r="D54" s="47"/>
      <c r="E54" s="6"/>
      <c r="F54" s="19"/>
      <c r="G54" s="24"/>
      <c r="H54" s="24"/>
    </row>
    <row r="55" spans="3:8" ht="13.5">
      <c r="C55" s="54" t="s">
        <v>9</v>
      </c>
      <c r="D55" s="47"/>
      <c r="E55" s="6"/>
      <c r="F55" s="19"/>
      <c r="G55" s="24" t="s">
        <v>2</v>
      </c>
      <c r="H55" s="24" t="s">
        <v>2</v>
      </c>
    </row>
    <row r="56" spans="3:8" ht="13.5">
      <c r="C56" s="50"/>
      <c r="D56" s="47"/>
      <c r="E56" s="6"/>
      <c r="F56" s="19"/>
      <c r="G56" s="24"/>
      <c r="H56" s="24"/>
    </row>
    <row r="57" spans="3:8" ht="13.5">
      <c r="C57" s="54" t="s">
        <v>10</v>
      </c>
      <c r="D57" s="47"/>
      <c r="E57" s="6"/>
      <c r="F57" s="19"/>
      <c r="G57" s="24" t="s">
        <v>2</v>
      </c>
      <c r="H57" s="24" t="s">
        <v>2</v>
      </c>
    </row>
    <row r="58" spans="3:8" ht="13.5">
      <c r="C58" s="50"/>
      <c r="D58" s="47"/>
      <c r="E58" s="6"/>
      <c r="F58" s="19"/>
      <c r="G58" s="24"/>
      <c r="H58" s="24"/>
    </row>
    <row r="59" spans="3:8" ht="13.5">
      <c r="C59" s="54" t="s">
        <v>11</v>
      </c>
      <c r="D59" s="47"/>
      <c r="E59" s="6"/>
      <c r="F59" s="19"/>
      <c r="G59" s="24"/>
      <c r="H59" s="24"/>
    </row>
    <row r="60" spans="3:8" ht="13.5">
      <c r="C60" s="50"/>
      <c r="D60" s="47"/>
      <c r="E60" s="6"/>
      <c r="F60" s="19"/>
      <c r="G60" s="24"/>
      <c r="H60" s="24"/>
    </row>
    <row r="61" spans="3:8" ht="13.5">
      <c r="C61" s="54" t="s">
        <v>13</v>
      </c>
      <c r="D61" s="47"/>
      <c r="E61" s="6"/>
      <c r="F61" s="19"/>
      <c r="G61" s="24" t="s">
        <v>2</v>
      </c>
      <c r="H61" s="24" t="s">
        <v>2</v>
      </c>
    </row>
    <row r="62" spans="3:8" ht="13.5">
      <c r="C62" s="50"/>
      <c r="D62" s="47"/>
      <c r="E62" s="6"/>
      <c r="F62" s="19"/>
      <c r="G62" s="24"/>
      <c r="H62" s="24"/>
    </row>
    <row r="63" spans="3:8" ht="13.5">
      <c r="C63" s="54" t="s">
        <v>14</v>
      </c>
      <c r="D63" s="47"/>
      <c r="E63" s="6"/>
      <c r="F63" s="19"/>
      <c r="G63" s="24" t="s">
        <v>2</v>
      </c>
      <c r="H63" s="24" t="s">
        <v>2</v>
      </c>
    </row>
    <row r="64" spans="3:8" ht="13.5">
      <c r="C64" s="50"/>
      <c r="D64" s="47"/>
      <c r="E64" s="6"/>
      <c r="F64" s="19"/>
      <c r="G64" s="24"/>
      <c r="H64" s="24"/>
    </row>
    <row r="65" spans="3:8" ht="13.5">
      <c r="C65" s="54" t="s">
        <v>15</v>
      </c>
      <c r="D65" s="47"/>
      <c r="E65" s="6"/>
      <c r="F65" s="19"/>
      <c r="G65" s="24" t="s">
        <v>2</v>
      </c>
      <c r="H65" s="24" t="s">
        <v>2</v>
      </c>
    </row>
    <row r="66" spans="3:8" ht="13.5">
      <c r="C66" s="50"/>
      <c r="D66" s="47"/>
      <c r="E66" s="6"/>
      <c r="F66" s="19"/>
      <c r="G66" s="24"/>
      <c r="H66" s="24"/>
    </row>
    <row r="67" spans="1:8" s="43" customFormat="1" ht="15.75">
      <c r="A67" s="2"/>
      <c r="B67" s="2"/>
      <c r="C67" s="54" t="s">
        <v>16</v>
      </c>
      <c r="D67" s="47"/>
      <c r="E67" s="6"/>
      <c r="F67" s="19"/>
      <c r="G67" s="24" t="s">
        <v>2</v>
      </c>
      <c r="H67" s="24" t="s">
        <v>2</v>
      </c>
    </row>
    <row r="68" spans="1:8" s="33" customFormat="1" ht="13.5">
      <c r="A68" s="2"/>
      <c r="B68" s="2"/>
      <c r="C68" s="50"/>
      <c r="D68" s="47"/>
      <c r="E68" s="6"/>
      <c r="F68" s="19"/>
      <c r="G68" s="24"/>
      <c r="H68" s="24"/>
    </row>
    <row r="69" spans="1:8" s="33" customFormat="1" ht="13.5">
      <c r="A69" s="10"/>
      <c r="B69" s="28"/>
      <c r="C69" s="51" t="s">
        <v>17</v>
      </c>
      <c r="D69" s="47"/>
      <c r="E69" s="6"/>
      <c r="F69" s="19"/>
      <c r="G69" s="24"/>
      <c r="H69" s="24"/>
    </row>
    <row r="70" spans="1:8" s="37" customFormat="1" ht="13.5">
      <c r="A70" s="28"/>
      <c r="B70" s="28"/>
      <c r="C70" s="55" t="s">
        <v>18</v>
      </c>
      <c r="D70" s="47"/>
      <c r="E70" s="6"/>
      <c r="F70" s="19"/>
      <c r="G70" s="24" t="s">
        <v>2</v>
      </c>
      <c r="H70" s="24" t="s">
        <v>2</v>
      </c>
    </row>
    <row r="71" spans="1:8" s="37" customFormat="1" ht="13.5">
      <c r="A71" s="28"/>
      <c r="B71" s="28"/>
      <c r="C71" s="51"/>
      <c r="D71" s="47"/>
      <c r="E71" s="6"/>
      <c r="F71" s="19"/>
      <c r="G71" s="24"/>
      <c r="H71" s="24"/>
    </row>
    <row r="72" spans="1:8" ht="13.5">
      <c r="A72" s="28"/>
      <c r="B72" s="28"/>
      <c r="C72" s="55" t="s">
        <v>330</v>
      </c>
      <c r="D72" s="47"/>
      <c r="E72" s="6"/>
      <c r="F72" s="19"/>
      <c r="G72" s="24" t="s">
        <v>2</v>
      </c>
      <c r="H72" s="24" t="s">
        <v>2</v>
      </c>
    </row>
    <row r="73" spans="1:8" ht="13.5">
      <c r="A73" s="28"/>
      <c r="B73" s="28"/>
      <c r="C73" s="51"/>
      <c r="D73" s="47"/>
      <c r="E73" s="6"/>
      <c r="F73" s="19"/>
      <c r="G73" s="24"/>
      <c r="H73" s="24"/>
    </row>
    <row r="74" spans="3:8" ht="13.5">
      <c r="C74" s="52" t="s">
        <v>331</v>
      </c>
      <c r="D74" s="47"/>
      <c r="E74" s="6"/>
      <c r="F74" s="19"/>
      <c r="G74" s="24"/>
      <c r="H74" s="24"/>
    </row>
    <row r="75" spans="2:8" ht="13.5">
      <c r="B75" s="8" t="s">
        <v>120</v>
      </c>
      <c r="C75" s="50" t="s">
        <v>121</v>
      </c>
      <c r="D75" s="47"/>
      <c r="E75" s="6"/>
      <c r="F75" s="19"/>
      <c r="G75" s="24">
        <v>491</v>
      </c>
      <c r="H75" s="24">
        <v>0.1</v>
      </c>
    </row>
    <row r="76" spans="2:8" ht="13.5">
      <c r="B76" s="8" t="s">
        <v>122</v>
      </c>
      <c r="C76" s="50" t="s">
        <v>121</v>
      </c>
      <c r="D76" s="47"/>
      <c r="E76" s="6"/>
      <c r="F76" s="19"/>
      <c r="G76" s="24">
        <v>491</v>
      </c>
      <c r="H76" s="24">
        <v>0.1</v>
      </c>
    </row>
    <row r="77" spans="2:8" ht="13.5">
      <c r="B77" s="8" t="s">
        <v>123</v>
      </c>
      <c r="C77" s="50" t="s">
        <v>121</v>
      </c>
      <c r="D77" s="47"/>
      <c r="E77" s="6"/>
      <c r="F77" s="19"/>
      <c r="G77" s="24">
        <v>491</v>
      </c>
      <c r="H77" s="24">
        <v>0.1</v>
      </c>
    </row>
    <row r="78" spans="2:8" ht="13.5">
      <c r="B78" s="8" t="s">
        <v>124</v>
      </c>
      <c r="C78" s="50" t="s">
        <v>121</v>
      </c>
      <c r="D78" s="47"/>
      <c r="E78" s="6"/>
      <c r="F78" s="19"/>
      <c r="G78" s="24">
        <v>491</v>
      </c>
      <c r="H78" s="24">
        <v>0.1</v>
      </c>
    </row>
    <row r="79" spans="2:8" ht="13.5">
      <c r="B79" s="8" t="s">
        <v>125</v>
      </c>
      <c r="C79" s="50" t="s">
        <v>333</v>
      </c>
      <c r="D79" s="47"/>
      <c r="E79" s="6"/>
      <c r="F79" s="19"/>
      <c r="G79" s="24">
        <v>491</v>
      </c>
      <c r="H79" s="24">
        <v>0.1</v>
      </c>
    </row>
    <row r="80" spans="2:8" ht="13.5">
      <c r="B80" s="8" t="s">
        <v>126</v>
      </c>
      <c r="C80" s="50" t="s">
        <v>127</v>
      </c>
      <c r="D80" s="47"/>
      <c r="E80" s="6"/>
      <c r="F80" s="19"/>
      <c r="G80" s="24">
        <v>200</v>
      </c>
      <c r="H80" s="24">
        <v>0.04</v>
      </c>
    </row>
    <row r="81" spans="2:8" ht="13.5">
      <c r="B81" s="8" t="s">
        <v>128</v>
      </c>
      <c r="C81" s="50" t="s">
        <v>334</v>
      </c>
      <c r="D81" s="47"/>
      <c r="E81" s="6"/>
      <c r="F81" s="19"/>
      <c r="G81" s="24">
        <v>100</v>
      </c>
      <c r="H81" s="24">
        <v>0.02</v>
      </c>
    </row>
    <row r="82" spans="3:8" ht="13.5">
      <c r="C82" s="53" t="s">
        <v>104</v>
      </c>
      <c r="D82" s="47"/>
      <c r="E82" s="6"/>
      <c r="F82" s="19"/>
      <c r="G82" s="25">
        <v>2755</v>
      </c>
      <c r="H82" s="25">
        <v>0.56</v>
      </c>
    </row>
    <row r="83" spans="3:8" ht="13.5">
      <c r="C83" s="50"/>
      <c r="D83" s="47"/>
      <c r="E83" s="6"/>
      <c r="F83" s="19"/>
      <c r="G83" s="24"/>
      <c r="H83" s="24"/>
    </row>
    <row r="84" spans="3:8" ht="13.5">
      <c r="C84" s="52" t="s">
        <v>332</v>
      </c>
      <c r="D84" s="47"/>
      <c r="E84" s="6"/>
      <c r="F84" s="19"/>
      <c r="G84" s="24"/>
      <c r="H84" s="24"/>
    </row>
    <row r="85" spans="2:8" ht="13.5">
      <c r="B85" s="8" t="s">
        <v>129</v>
      </c>
      <c r="C85" s="50" t="s">
        <v>130</v>
      </c>
      <c r="D85" s="47"/>
      <c r="E85" s="6"/>
      <c r="F85" s="19"/>
      <c r="G85" s="24">
        <v>26910</v>
      </c>
      <c r="H85" s="24">
        <v>5.61</v>
      </c>
    </row>
    <row r="86" spans="3:8" ht="13.5">
      <c r="C86" s="53" t="s">
        <v>104</v>
      </c>
      <c r="D86" s="47"/>
      <c r="E86" s="6"/>
      <c r="F86" s="19"/>
      <c r="G86" s="25">
        <v>26910</v>
      </c>
      <c r="H86" s="25">
        <v>5.61</v>
      </c>
    </row>
    <row r="87" spans="3:8" ht="13.5">
      <c r="C87" s="50"/>
      <c r="D87" s="47"/>
      <c r="E87" s="6"/>
      <c r="F87" s="19"/>
      <c r="G87" s="24"/>
      <c r="H87" s="24"/>
    </row>
    <row r="88" spans="1:8" ht="13.5">
      <c r="A88" s="10"/>
      <c r="B88" s="28"/>
      <c r="C88" s="51" t="s">
        <v>19</v>
      </c>
      <c r="D88" s="47"/>
      <c r="E88" s="6"/>
      <c r="F88" s="19"/>
      <c r="G88" s="24"/>
      <c r="H88" s="24"/>
    </row>
    <row r="89" spans="2:8" ht="13.5">
      <c r="B89" s="8"/>
      <c r="C89" s="50" t="s">
        <v>131</v>
      </c>
      <c r="D89" s="47"/>
      <c r="E89" s="6"/>
      <c r="F89" s="19"/>
      <c r="G89" s="24">
        <v>2163.91</v>
      </c>
      <c r="H89" s="24">
        <v>0.46</v>
      </c>
    </row>
    <row r="90" spans="3:8" ht="13.5">
      <c r="C90" s="53" t="s">
        <v>104</v>
      </c>
      <c r="D90" s="47"/>
      <c r="E90" s="6"/>
      <c r="F90" s="19"/>
      <c r="G90" s="25">
        <v>2163.91</v>
      </c>
      <c r="H90" s="25">
        <v>0.46</v>
      </c>
    </row>
    <row r="91" spans="3:8" ht="13.5">
      <c r="C91" s="50"/>
      <c r="D91" s="47"/>
      <c r="E91" s="6"/>
      <c r="F91" s="19"/>
      <c r="G91" s="24"/>
      <c r="H91" s="24"/>
    </row>
    <row r="92" spans="3:8" ht="14.25" thickBot="1">
      <c r="C92" s="56" t="s">
        <v>132</v>
      </c>
      <c r="D92" s="48"/>
      <c r="E92" s="5"/>
      <c r="F92" s="20"/>
      <c r="G92" s="26">
        <v>479806.97</v>
      </c>
      <c r="H92" s="26">
        <f>_xlfn.SUMIFS(H:H,C:C,"Total")</f>
        <v>100</v>
      </c>
    </row>
    <row r="94" spans="1:8" ht="15.75">
      <c r="A94" s="43"/>
      <c r="B94" s="43"/>
      <c r="C94" s="43" t="s">
        <v>211</v>
      </c>
      <c r="D94" s="43"/>
      <c r="E94" s="43"/>
      <c r="F94" s="44"/>
      <c r="G94" s="44"/>
      <c r="H94" s="44"/>
    </row>
    <row r="95" spans="1:8" ht="27">
      <c r="A95" s="33"/>
      <c r="B95" s="34"/>
      <c r="C95" s="34" t="s">
        <v>207</v>
      </c>
      <c r="D95" s="34"/>
      <c r="E95" s="34" t="s">
        <v>208</v>
      </c>
      <c r="F95" s="35" t="s">
        <v>27</v>
      </c>
      <c r="G95" s="36" t="s">
        <v>209</v>
      </c>
      <c r="H95" s="35" t="s">
        <v>29</v>
      </c>
    </row>
    <row r="96" spans="1:20" ht="13.5">
      <c r="A96" s="33"/>
      <c r="B96" s="34"/>
      <c r="C96" s="34" t="s">
        <v>205</v>
      </c>
      <c r="D96" s="34"/>
      <c r="E96" s="34"/>
      <c r="F96" s="35"/>
      <c r="G96" s="36"/>
      <c r="H96" s="35"/>
      <c r="T96" s="2"/>
    </row>
    <row r="97" spans="1:20" ht="13.5">
      <c r="A97" s="37"/>
      <c r="B97" s="38">
        <v>3700054</v>
      </c>
      <c r="C97" s="38" t="s">
        <v>203</v>
      </c>
      <c r="D97" s="38"/>
      <c r="E97" s="38" t="s">
        <v>204</v>
      </c>
      <c r="F97" s="39">
        <v>-137500000</v>
      </c>
      <c r="G97" s="39">
        <v>-101660.625</v>
      </c>
      <c r="H97" s="39">
        <v>-21.19</v>
      </c>
      <c r="T97" s="2"/>
    </row>
    <row r="98" spans="1:20" ht="13.5">
      <c r="A98" s="37"/>
      <c r="B98" s="38">
        <v>3700057</v>
      </c>
      <c r="C98" s="38" t="s">
        <v>206</v>
      </c>
      <c r="D98" s="38"/>
      <c r="E98" s="38" t="s">
        <v>204</v>
      </c>
      <c r="F98" s="39">
        <v>-2250000</v>
      </c>
      <c r="G98" s="39">
        <v>-1668.4875</v>
      </c>
      <c r="H98" s="39">
        <v>-0.35</v>
      </c>
      <c r="T98" s="2"/>
    </row>
    <row r="99" spans="1:20" ht="13.5">
      <c r="A99" s="40"/>
      <c r="B99" s="41"/>
      <c r="C99" s="41" t="s">
        <v>210</v>
      </c>
      <c r="D99" s="41"/>
      <c r="E99" s="41"/>
      <c r="F99" s="42"/>
      <c r="G99" s="42">
        <f>SUM(G96:G98)</f>
        <v>-103329.1125</v>
      </c>
      <c r="H99" s="42">
        <f>SUM(H96:H98)</f>
        <v>-21.540000000000003</v>
      </c>
      <c r="T99" s="2"/>
    </row>
    <row r="100" ht="14.25" thickBot="1">
      <c r="T100" s="2"/>
    </row>
    <row r="101" spans="3:20" ht="13.5">
      <c r="C101" s="150" t="s">
        <v>133</v>
      </c>
      <c r="D101" s="151"/>
      <c r="E101" s="151"/>
      <c r="F101" s="152"/>
      <c r="G101" s="153"/>
      <c r="H101" s="168"/>
      <c r="T101" s="2"/>
    </row>
    <row r="102" spans="3:20" ht="13.5">
      <c r="C102" s="220" t="s">
        <v>344</v>
      </c>
      <c r="D102" s="221"/>
      <c r="E102" s="221"/>
      <c r="F102" s="221"/>
      <c r="G102" s="221"/>
      <c r="H102" s="222"/>
      <c r="T102" s="2"/>
    </row>
    <row r="103" spans="3:20" ht="13.5">
      <c r="C103" s="67" t="s">
        <v>336</v>
      </c>
      <c r="D103" s="57"/>
      <c r="E103" s="57"/>
      <c r="F103" s="57"/>
      <c r="G103" s="57"/>
      <c r="H103" s="127"/>
      <c r="T103" s="2"/>
    </row>
    <row r="104" spans="3:20" ht="13.5">
      <c r="C104" s="67" t="s">
        <v>337</v>
      </c>
      <c r="D104" s="57"/>
      <c r="E104" s="57"/>
      <c r="F104" s="57"/>
      <c r="G104" s="57"/>
      <c r="H104" s="127"/>
      <c r="T104" s="2"/>
    </row>
    <row r="105" spans="3:20" ht="13.5">
      <c r="C105" s="186"/>
      <c r="D105" s="187"/>
      <c r="E105" s="187"/>
      <c r="F105" s="188"/>
      <c r="G105" s="189"/>
      <c r="H105" s="190"/>
      <c r="T105" s="2"/>
    </row>
    <row r="106" ht="14.25" thickBot="1">
      <c r="T106" s="2"/>
    </row>
    <row r="107" spans="3:20" ht="13.5">
      <c r="C107" s="172" t="s">
        <v>226</v>
      </c>
      <c r="D107" s="173"/>
      <c r="E107" s="173"/>
      <c r="F107" s="173"/>
      <c r="G107" s="173"/>
      <c r="H107" s="174"/>
      <c r="T107" s="2"/>
    </row>
    <row r="108" spans="3:8" ht="13.5">
      <c r="C108" s="58" t="s">
        <v>227</v>
      </c>
      <c r="D108" s="59"/>
      <c r="E108" s="60"/>
      <c r="F108" s="60"/>
      <c r="G108" s="59"/>
      <c r="H108" s="127"/>
    </row>
    <row r="109" spans="3:8" ht="40.5">
      <c r="C109" s="212" t="s">
        <v>228</v>
      </c>
      <c r="D109" s="213" t="s">
        <v>229</v>
      </c>
      <c r="E109" s="61" t="s">
        <v>230</v>
      </c>
      <c r="F109" s="61" t="s">
        <v>230</v>
      </c>
      <c r="G109" s="61" t="s">
        <v>231</v>
      </c>
      <c r="H109" s="127"/>
    </row>
    <row r="110" spans="3:8" ht="13.5">
      <c r="C110" s="212"/>
      <c r="D110" s="213"/>
      <c r="E110" s="61" t="s">
        <v>232</v>
      </c>
      <c r="F110" s="61" t="s">
        <v>233</v>
      </c>
      <c r="G110" s="61" t="s">
        <v>232</v>
      </c>
      <c r="H110" s="127"/>
    </row>
    <row r="111" spans="3:8" ht="13.5">
      <c r="C111" s="62" t="s">
        <v>2</v>
      </c>
      <c r="D111" s="63" t="s">
        <v>2</v>
      </c>
      <c r="E111" s="63" t="s">
        <v>2</v>
      </c>
      <c r="F111" s="63" t="s">
        <v>2</v>
      </c>
      <c r="G111" s="63" t="s">
        <v>2</v>
      </c>
      <c r="H111" s="127"/>
    </row>
    <row r="112" spans="3:8" ht="15.75">
      <c r="C112" s="64" t="s">
        <v>234</v>
      </c>
      <c r="D112" s="65"/>
      <c r="E112" s="65"/>
      <c r="F112" s="65"/>
      <c r="G112" s="65"/>
      <c r="H112" s="127"/>
    </row>
    <row r="113" spans="3:8" ht="15.75">
      <c r="C113" s="66"/>
      <c r="D113" s="57"/>
      <c r="E113" s="57"/>
      <c r="F113" s="57"/>
      <c r="G113" s="57"/>
      <c r="H113" s="127"/>
    </row>
    <row r="114" spans="3:8" ht="15.75">
      <c r="C114" s="66" t="s">
        <v>235</v>
      </c>
      <c r="D114" s="57"/>
      <c r="E114" s="57"/>
      <c r="F114" s="57"/>
      <c r="G114" s="57"/>
      <c r="H114" s="127"/>
    </row>
    <row r="115" spans="3:8" ht="13.5">
      <c r="C115" s="67"/>
      <c r="D115" s="57"/>
      <c r="E115" s="57"/>
      <c r="F115" s="57"/>
      <c r="G115" s="57"/>
      <c r="H115" s="127"/>
    </row>
    <row r="116" spans="3:8" ht="15.75">
      <c r="C116" s="66" t="s">
        <v>236</v>
      </c>
      <c r="D116" s="57"/>
      <c r="E116" s="57"/>
      <c r="F116" s="57"/>
      <c r="G116" s="57"/>
      <c r="H116" s="127"/>
    </row>
    <row r="117" spans="3:8" ht="13.5">
      <c r="C117" s="68" t="s">
        <v>237</v>
      </c>
      <c r="D117" s="69" t="s">
        <v>297</v>
      </c>
      <c r="E117" s="69" t="s">
        <v>298</v>
      </c>
      <c r="F117" s="57"/>
      <c r="G117" s="57"/>
      <c r="H117" s="127"/>
    </row>
    <row r="118" spans="3:8" ht="13.5">
      <c r="C118" s="68" t="s">
        <v>238</v>
      </c>
      <c r="D118" s="69">
        <v>32.3892</v>
      </c>
      <c r="E118" s="70">
        <v>32.9311</v>
      </c>
      <c r="F118" s="57"/>
      <c r="G118" s="57"/>
      <c r="H118" s="127"/>
    </row>
    <row r="119" spans="3:8" ht="13.5">
      <c r="C119" s="68" t="s">
        <v>239</v>
      </c>
      <c r="D119" s="69">
        <v>30.9999</v>
      </c>
      <c r="E119" s="69">
        <v>31.4929</v>
      </c>
      <c r="F119" s="57"/>
      <c r="G119" s="57"/>
      <c r="H119" s="127"/>
    </row>
    <row r="120" spans="3:8" ht="13.5">
      <c r="C120" s="67"/>
      <c r="D120" s="57"/>
      <c r="E120" s="57"/>
      <c r="F120" s="57"/>
      <c r="G120" s="57"/>
      <c r="H120" s="127"/>
    </row>
    <row r="121" spans="3:8" ht="15.75">
      <c r="C121" s="66" t="s">
        <v>300</v>
      </c>
      <c r="D121" s="71"/>
      <c r="E121" s="71"/>
      <c r="F121" s="71"/>
      <c r="G121" s="57"/>
      <c r="H121" s="127"/>
    </row>
    <row r="122" spans="3:8" ht="15.75">
      <c r="C122" s="66"/>
      <c r="D122" s="71"/>
      <c r="E122" s="71"/>
      <c r="F122" s="71"/>
      <c r="G122" s="57"/>
      <c r="H122" s="127"/>
    </row>
    <row r="123" spans="3:8" ht="15.75">
      <c r="C123" s="66" t="s">
        <v>301</v>
      </c>
      <c r="D123" s="71"/>
      <c r="E123" s="71"/>
      <c r="F123" s="71"/>
      <c r="G123" s="57"/>
      <c r="H123" s="127"/>
    </row>
    <row r="124" spans="3:8" ht="15.75">
      <c r="C124" s="66"/>
      <c r="D124" s="71"/>
      <c r="E124" s="71"/>
      <c r="F124" s="71"/>
      <c r="G124" s="57"/>
      <c r="H124" s="127"/>
    </row>
    <row r="125" spans="3:8" ht="15.75">
      <c r="C125" s="66" t="s">
        <v>308</v>
      </c>
      <c r="D125" s="71"/>
      <c r="E125" s="71"/>
      <c r="F125" s="72"/>
      <c r="G125" s="73"/>
      <c r="H125" s="127"/>
    </row>
    <row r="126" spans="3:8" ht="15.75">
      <c r="C126" s="74" t="s">
        <v>240</v>
      </c>
      <c r="D126" s="71"/>
      <c r="E126" s="71"/>
      <c r="F126" s="72"/>
      <c r="G126" s="57"/>
      <c r="H126" s="127"/>
    </row>
    <row r="127" spans="3:8" ht="15.75">
      <c r="C127" s="75"/>
      <c r="D127" s="71"/>
      <c r="E127" s="71"/>
      <c r="F127" s="71"/>
      <c r="G127" s="57"/>
      <c r="H127" s="127"/>
    </row>
    <row r="128" spans="3:8" ht="15.75">
      <c r="C128" s="66" t="s">
        <v>317</v>
      </c>
      <c r="D128" s="71"/>
      <c r="E128" s="71"/>
      <c r="F128" s="72"/>
      <c r="G128" s="73"/>
      <c r="H128" s="127"/>
    </row>
    <row r="129" spans="3:8" ht="15.75">
      <c r="C129" s="66"/>
      <c r="D129" s="71"/>
      <c r="E129" s="71"/>
      <c r="F129" s="71"/>
      <c r="G129" s="57"/>
      <c r="H129" s="127"/>
    </row>
    <row r="130" spans="3:8" ht="15.75">
      <c r="C130" s="66" t="s">
        <v>318</v>
      </c>
      <c r="D130" s="71"/>
      <c r="E130" s="71"/>
      <c r="F130" s="72"/>
      <c r="G130" s="57"/>
      <c r="H130" s="127"/>
    </row>
    <row r="131" spans="3:8" ht="15.75">
      <c r="C131" s="66"/>
      <c r="D131" s="71"/>
      <c r="E131" s="71"/>
      <c r="F131" s="71"/>
      <c r="G131" s="57"/>
      <c r="H131" s="127"/>
    </row>
    <row r="132" spans="3:8" ht="15.75">
      <c r="C132" s="66" t="s">
        <v>320</v>
      </c>
      <c r="D132" s="71"/>
      <c r="E132" s="71"/>
      <c r="F132" s="72"/>
      <c r="G132" s="57"/>
      <c r="H132" s="127"/>
    </row>
    <row r="133" spans="3:8" ht="15.75">
      <c r="C133" s="66"/>
      <c r="D133" s="72"/>
      <c r="E133" s="71"/>
      <c r="F133" s="76"/>
      <c r="G133" s="57"/>
      <c r="H133" s="127"/>
    </row>
    <row r="134" spans="3:8" ht="15.75">
      <c r="C134" s="66" t="s">
        <v>340</v>
      </c>
      <c r="D134" s="71"/>
      <c r="E134" s="71"/>
      <c r="F134" s="71"/>
      <c r="G134" s="57"/>
      <c r="H134" s="127"/>
    </row>
    <row r="135" spans="3:8" ht="15.75">
      <c r="C135" s="66"/>
      <c r="D135" s="71"/>
      <c r="E135" s="71"/>
      <c r="F135" s="71"/>
      <c r="G135" s="57"/>
      <c r="H135" s="127"/>
    </row>
    <row r="136" spans="3:8" ht="15.75">
      <c r="C136" s="66" t="s">
        <v>341</v>
      </c>
      <c r="D136" s="71"/>
      <c r="E136" s="71"/>
      <c r="F136" s="71"/>
      <c r="G136" s="57"/>
      <c r="H136" s="127"/>
    </row>
    <row r="137" spans="3:8" ht="15.75">
      <c r="C137" s="66"/>
      <c r="D137" s="71"/>
      <c r="E137" s="71"/>
      <c r="F137" s="71"/>
      <c r="G137" s="57"/>
      <c r="H137" s="127"/>
    </row>
    <row r="138" spans="3:8" ht="15.75">
      <c r="C138" s="66" t="s">
        <v>302</v>
      </c>
      <c r="D138" s="71"/>
      <c r="E138" s="71"/>
      <c r="F138" s="71"/>
      <c r="G138" s="57"/>
      <c r="H138" s="127"/>
    </row>
    <row r="139" spans="3:8" ht="15.75">
      <c r="C139" s="74"/>
      <c r="D139" s="77"/>
      <c r="E139" s="77"/>
      <c r="F139" s="77"/>
      <c r="G139" s="78"/>
      <c r="H139" s="127"/>
    </row>
    <row r="140" spans="3:8" ht="15.75">
      <c r="C140" s="74" t="s">
        <v>241</v>
      </c>
      <c r="D140" s="77"/>
      <c r="E140" s="77"/>
      <c r="F140" s="77"/>
      <c r="G140" s="78"/>
      <c r="H140" s="127"/>
    </row>
    <row r="141" spans="3:8" ht="15.75">
      <c r="C141" s="74"/>
      <c r="D141" s="77"/>
      <c r="E141" s="77"/>
      <c r="F141" s="77"/>
      <c r="G141" s="78"/>
      <c r="H141" s="127"/>
    </row>
    <row r="142" spans="3:8" ht="15.75">
      <c r="C142" s="66" t="s">
        <v>242</v>
      </c>
      <c r="D142" s="77"/>
      <c r="E142" s="77"/>
      <c r="F142" s="77"/>
      <c r="G142" s="78"/>
      <c r="H142" s="127"/>
    </row>
    <row r="143" spans="3:8" ht="16.5" thickBot="1">
      <c r="C143" s="175"/>
      <c r="D143" s="176"/>
      <c r="E143" s="176"/>
      <c r="F143" s="176"/>
      <c r="G143" s="177"/>
      <c r="H143" s="178"/>
    </row>
    <row r="144" spans="3:8" ht="47.25">
      <c r="C144" s="161" t="s">
        <v>243</v>
      </c>
      <c r="D144" s="162" t="s">
        <v>244</v>
      </c>
      <c r="E144" s="162" t="s">
        <v>208</v>
      </c>
      <c r="F144" s="162" t="s">
        <v>245</v>
      </c>
      <c r="G144" s="162" t="s">
        <v>246</v>
      </c>
      <c r="H144" s="163" t="s">
        <v>247</v>
      </c>
    </row>
    <row r="145" spans="3:8" ht="15.75">
      <c r="C145" s="80" t="s">
        <v>248</v>
      </c>
      <c r="D145" s="81"/>
      <c r="E145" s="82"/>
      <c r="F145" s="83"/>
      <c r="G145" s="83"/>
      <c r="H145" s="84"/>
    </row>
    <row r="146" spans="3:8" ht="15.75">
      <c r="C146" s="85" t="s">
        <v>249</v>
      </c>
      <c r="D146" s="81"/>
      <c r="E146" s="82"/>
      <c r="F146" s="83"/>
      <c r="G146" s="83"/>
      <c r="H146" s="84"/>
    </row>
    <row r="147" spans="3:8" ht="15.75">
      <c r="C147" s="80" t="s">
        <v>250</v>
      </c>
      <c r="D147" s="81"/>
      <c r="E147" s="82"/>
      <c r="F147" s="83"/>
      <c r="G147" s="83"/>
      <c r="H147" s="84"/>
    </row>
    <row r="148" spans="3:8" ht="15.75">
      <c r="C148" s="85" t="s">
        <v>322</v>
      </c>
      <c r="D148" s="86">
        <v>44105</v>
      </c>
      <c r="E148" s="82" t="s">
        <v>204</v>
      </c>
      <c r="F148" s="83">
        <v>73.823998</v>
      </c>
      <c r="G148" s="83">
        <v>73.935</v>
      </c>
      <c r="H148" s="223">
        <v>2748.0859125</v>
      </c>
    </row>
    <row r="149" spans="3:8" ht="15.75">
      <c r="C149" s="85" t="s">
        <v>323</v>
      </c>
      <c r="D149" s="86">
        <v>44136</v>
      </c>
      <c r="E149" s="82" t="s">
        <v>204</v>
      </c>
      <c r="F149" s="83">
        <v>74.1809</v>
      </c>
      <c r="G149" s="83">
        <v>74.155</v>
      </c>
      <c r="H149" s="224"/>
    </row>
    <row r="150" spans="3:8" ht="15.75">
      <c r="C150" s="214" t="s">
        <v>324</v>
      </c>
      <c r="D150" s="215"/>
      <c r="E150" s="215"/>
      <c r="F150" s="215"/>
      <c r="G150" s="215"/>
      <c r="H150" s="216"/>
    </row>
    <row r="151" spans="3:8" ht="15" customHeight="1">
      <c r="C151" s="217" t="s">
        <v>325</v>
      </c>
      <c r="D151" s="218"/>
      <c r="E151" s="218"/>
      <c r="F151" s="218"/>
      <c r="G151" s="218"/>
      <c r="H151" s="219"/>
    </row>
    <row r="152" spans="3:8" ht="15.75">
      <c r="C152" s="87"/>
      <c r="D152" s="88"/>
      <c r="E152" s="88"/>
      <c r="F152" s="89"/>
      <c r="G152" s="89"/>
      <c r="H152" s="90"/>
    </row>
    <row r="153" spans="3:8" ht="15.75">
      <c r="C153" s="91" t="s">
        <v>303</v>
      </c>
      <c r="D153" s="88"/>
      <c r="E153" s="92"/>
      <c r="F153" s="89"/>
      <c r="G153" s="89"/>
      <c r="H153" s="90"/>
    </row>
    <row r="154" spans="3:8" ht="15.75">
      <c r="C154" s="93" t="s">
        <v>251</v>
      </c>
      <c r="D154" s="89"/>
      <c r="E154" s="89"/>
      <c r="F154" s="89" t="s">
        <v>249</v>
      </c>
      <c r="G154" s="89"/>
      <c r="H154" s="164"/>
    </row>
    <row r="155" spans="3:8" ht="15.75">
      <c r="C155" s="93" t="s">
        <v>252</v>
      </c>
      <c r="D155" s="89"/>
      <c r="E155" s="89"/>
      <c r="F155" s="94">
        <v>124000000</v>
      </c>
      <c r="G155" s="89"/>
      <c r="H155" s="164"/>
    </row>
    <row r="156" spans="3:8" ht="15.75">
      <c r="C156" s="93" t="s">
        <v>253</v>
      </c>
      <c r="D156" s="89"/>
      <c r="E156" s="89"/>
      <c r="F156" s="94">
        <v>124000000</v>
      </c>
      <c r="G156" s="95"/>
      <c r="H156" s="164"/>
    </row>
    <row r="157" spans="3:8" ht="15.75">
      <c r="C157" s="93" t="s">
        <v>254</v>
      </c>
      <c r="D157" s="89"/>
      <c r="E157" s="89"/>
      <c r="F157" s="94" t="s">
        <v>249</v>
      </c>
      <c r="G157" s="96"/>
      <c r="H157" s="164"/>
    </row>
    <row r="158" spans="3:8" ht="15.75">
      <c r="C158" s="93" t="s">
        <v>255</v>
      </c>
      <c r="D158" s="89"/>
      <c r="E158" s="89"/>
      <c r="F158" s="94" t="s">
        <v>249</v>
      </c>
      <c r="G158" s="96"/>
      <c r="H158" s="164"/>
    </row>
    <row r="159" spans="3:8" ht="15.75">
      <c r="C159" s="93" t="s">
        <v>256</v>
      </c>
      <c r="D159" s="89"/>
      <c r="E159" s="89"/>
      <c r="F159" s="94">
        <v>9128857400</v>
      </c>
      <c r="G159" s="96"/>
      <c r="H159" s="164"/>
    </row>
    <row r="160" spans="3:8" ht="15.75">
      <c r="C160" s="93" t="s">
        <v>257</v>
      </c>
      <c r="D160" s="89"/>
      <c r="E160" s="89"/>
      <c r="F160" s="94">
        <v>9259191964</v>
      </c>
      <c r="G160" s="95"/>
      <c r="H160" s="164"/>
    </row>
    <row r="161" spans="3:8" ht="15.75">
      <c r="C161" s="93" t="s">
        <v>258</v>
      </c>
      <c r="D161" s="89"/>
      <c r="E161" s="89"/>
      <c r="F161" s="94" t="s">
        <v>249</v>
      </c>
      <c r="G161" s="96"/>
      <c r="H161" s="164"/>
    </row>
    <row r="162" spans="3:8" ht="15.75">
      <c r="C162" s="93" t="s">
        <v>259</v>
      </c>
      <c r="D162" s="89"/>
      <c r="E162" s="89"/>
      <c r="F162" s="94">
        <f>+F160-F159</f>
        <v>130334564</v>
      </c>
      <c r="G162" s="165"/>
      <c r="H162" s="164"/>
    </row>
    <row r="163" spans="3:8" ht="15.75">
      <c r="C163" s="97" t="s">
        <v>260</v>
      </c>
      <c r="D163" s="98"/>
      <c r="E163" s="98"/>
      <c r="F163" s="99"/>
      <c r="G163" s="96"/>
      <c r="H163" s="164"/>
    </row>
    <row r="164" spans="3:8" ht="15.75">
      <c r="C164" s="93"/>
      <c r="D164" s="89"/>
      <c r="E164" s="89"/>
      <c r="F164" s="99"/>
      <c r="G164" s="99"/>
      <c r="H164" s="164"/>
    </row>
    <row r="165" spans="3:8" ht="15.75">
      <c r="C165" s="91" t="s">
        <v>304</v>
      </c>
      <c r="D165" s="88"/>
      <c r="E165" s="92"/>
      <c r="F165" s="165"/>
      <c r="G165" s="89"/>
      <c r="H165" s="164"/>
    </row>
    <row r="166" spans="3:8" ht="15.75">
      <c r="C166" s="93"/>
      <c r="D166" s="89"/>
      <c r="E166" s="89"/>
      <c r="F166" s="89"/>
      <c r="G166" s="100"/>
      <c r="H166" s="164"/>
    </row>
    <row r="167" spans="3:8" ht="15.75">
      <c r="C167" s="91" t="s">
        <v>305</v>
      </c>
      <c r="D167" s="88"/>
      <c r="E167" s="101"/>
      <c r="F167" s="160"/>
      <c r="G167" s="102"/>
      <c r="H167" s="164"/>
    </row>
    <row r="168" spans="3:8" ht="15.75">
      <c r="C168" s="97"/>
      <c r="D168" s="98"/>
      <c r="E168" s="98"/>
      <c r="F168" s="89"/>
      <c r="G168" s="89"/>
      <c r="H168" s="164"/>
    </row>
    <row r="169" spans="3:8" ht="15.75">
      <c r="C169" s="103" t="s">
        <v>306</v>
      </c>
      <c r="D169" s="101"/>
      <c r="E169" s="101"/>
      <c r="F169" s="89"/>
      <c r="G169" s="102"/>
      <c r="H169" s="164"/>
    </row>
    <row r="170" spans="3:8" ht="15">
      <c r="C170" s="104"/>
      <c r="D170" s="105"/>
      <c r="E170" s="105"/>
      <c r="F170" s="105"/>
      <c r="G170" s="105"/>
      <c r="H170" s="166"/>
    </row>
    <row r="171" spans="3:8" ht="16.5" thickBot="1">
      <c r="C171" s="106" t="s">
        <v>307</v>
      </c>
      <c r="D171" s="107"/>
      <c r="E171" s="107"/>
      <c r="F171" s="107"/>
      <c r="G171" s="107"/>
      <c r="H171" s="167"/>
    </row>
  </sheetData>
  <sheetProtection/>
  <mergeCells count="6">
    <mergeCell ref="C109:C110"/>
    <mergeCell ref="D109:D110"/>
    <mergeCell ref="C150:H150"/>
    <mergeCell ref="C151:H151"/>
    <mergeCell ref="C102:H102"/>
    <mergeCell ref="H148:H149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142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1.140625" style="2" customWidth="1"/>
    <col min="5" max="5" width="23.7109375" style="2" customWidth="1"/>
    <col min="6" max="6" width="19.57421875" style="16" customWidth="1"/>
    <col min="7" max="7" width="19.57421875" style="13" customWidth="1"/>
    <col min="8" max="8" width="23.421875" style="13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16384" width="9.140625" style="2" customWidth="1"/>
  </cols>
  <sheetData>
    <row r="1" spans="1:52" ht="13.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9.5">
      <c r="C2" s="7" t="s">
        <v>20</v>
      </c>
      <c r="D2" s="8" t="s">
        <v>134</v>
      </c>
      <c r="H2" s="29" t="s">
        <v>199</v>
      </c>
    </row>
    <row r="3" spans="3:4" ht="16.5">
      <c r="C3" s="1" t="s">
        <v>22</v>
      </c>
      <c r="D3" s="21" t="s">
        <v>135</v>
      </c>
    </row>
    <row r="4" spans="3:4" ht="15.75">
      <c r="C4" s="1" t="s">
        <v>23</v>
      </c>
      <c r="D4" s="22">
        <v>44104</v>
      </c>
    </row>
    <row r="5" ht="14.25" thickBot="1">
      <c r="C5" s="1"/>
    </row>
    <row r="6" spans="3:9" ht="27">
      <c r="C6" s="49" t="s">
        <v>24</v>
      </c>
      <c r="D6" s="45" t="s">
        <v>25</v>
      </c>
      <c r="E6" s="9" t="s">
        <v>26</v>
      </c>
      <c r="F6" s="17" t="s">
        <v>27</v>
      </c>
      <c r="G6" s="14" t="s">
        <v>28</v>
      </c>
      <c r="H6" s="14" t="s">
        <v>345</v>
      </c>
      <c r="I6" s="14" t="s">
        <v>347</v>
      </c>
    </row>
    <row r="7" spans="3:9" ht="13.5">
      <c r="C7" s="50"/>
      <c r="D7" s="46"/>
      <c r="E7" s="4"/>
      <c r="F7" s="18"/>
      <c r="G7" s="23"/>
      <c r="H7" s="23"/>
      <c r="I7" s="23"/>
    </row>
    <row r="8" spans="1:9" ht="13.5">
      <c r="A8" s="10"/>
      <c r="B8" s="28"/>
      <c r="C8" s="51" t="s">
        <v>5</v>
      </c>
      <c r="D8" s="47"/>
      <c r="E8" s="6"/>
      <c r="F8" s="19"/>
      <c r="G8" s="24"/>
      <c r="H8" s="24"/>
      <c r="I8" s="24"/>
    </row>
    <row r="9" spans="1:9" ht="13.5">
      <c r="A9" s="28"/>
      <c r="B9" s="28"/>
      <c r="C9" s="55" t="s">
        <v>6</v>
      </c>
      <c r="D9" s="47"/>
      <c r="E9" s="6"/>
      <c r="F9" s="19"/>
      <c r="G9" s="24" t="s">
        <v>2</v>
      </c>
      <c r="H9" s="24" t="s">
        <v>2</v>
      </c>
      <c r="I9" s="24"/>
    </row>
    <row r="10" spans="1:9" ht="13.5">
      <c r="A10" s="28"/>
      <c r="B10" s="28"/>
      <c r="C10" s="51"/>
      <c r="D10" s="47"/>
      <c r="E10" s="6"/>
      <c r="F10" s="19"/>
      <c r="G10" s="24"/>
      <c r="H10" s="24"/>
      <c r="I10" s="24"/>
    </row>
    <row r="11" spans="1:9" ht="13.5">
      <c r="A11" s="28"/>
      <c r="B11" s="28"/>
      <c r="C11" s="55" t="s">
        <v>7</v>
      </c>
      <c r="D11" s="47"/>
      <c r="E11" s="6"/>
      <c r="F11" s="19"/>
      <c r="G11" s="24" t="s">
        <v>2</v>
      </c>
      <c r="H11" s="24" t="s">
        <v>2</v>
      </c>
      <c r="I11" s="24"/>
    </row>
    <row r="12" spans="1:9" ht="13.5">
      <c r="A12" s="28"/>
      <c r="B12" s="28"/>
      <c r="C12" s="51"/>
      <c r="D12" s="47"/>
      <c r="E12" s="6"/>
      <c r="F12" s="19"/>
      <c r="G12" s="24"/>
      <c r="H12" s="24"/>
      <c r="I12" s="24"/>
    </row>
    <row r="13" spans="1:9" ht="13.5">
      <c r="A13" s="28"/>
      <c r="B13" s="28"/>
      <c r="C13" s="55" t="s">
        <v>8</v>
      </c>
      <c r="D13" s="47"/>
      <c r="E13" s="6"/>
      <c r="F13" s="19"/>
      <c r="G13" s="24" t="s">
        <v>2</v>
      </c>
      <c r="H13" s="24" t="s">
        <v>2</v>
      </c>
      <c r="I13" s="24"/>
    </row>
    <row r="14" spans="1:9" ht="13.5">
      <c r="A14" s="28"/>
      <c r="B14" s="28"/>
      <c r="C14" s="51"/>
      <c r="D14" s="47"/>
      <c r="E14" s="6"/>
      <c r="F14" s="19"/>
      <c r="G14" s="24"/>
      <c r="H14" s="24"/>
      <c r="I14" s="24"/>
    </row>
    <row r="15" spans="1:9" ht="13.5">
      <c r="A15" s="28"/>
      <c r="B15" s="28"/>
      <c r="C15" s="55" t="s">
        <v>9</v>
      </c>
      <c r="D15" s="47"/>
      <c r="E15" s="6"/>
      <c r="F15" s="19"/>
      <c r="G15" s="24" t="s">
        <v>2</v>
      </c>
      <c r="H15" s="24" t="s">
        <v>2</v>
      </c>
      <c r="I15" s="24"/>
    </row>
    <row r="16" spans="1:9" ht="13.5">
      <c r="A16" s="28"/>
      <c r="B16" s="28"/>
      <c r="C16" s="51"/>
      <c r="D16" s="47"/>
      <c r="E16" s="6"/>
      <c r="F16" s="19"/>
      <c r="G16" s="24"/>
      <c r="H16" s="24"/>
      <c r="I16" s="24"/>
    </row>
    <row r="17" spans="3:9" ht="13.5">
      <c r="C17" s="52" t="s">
        <v>10</v>
      </c>
      <c r="D17" s="47"/>
      <c r="E17" s="6"/>
      <c r="F17" s="19"/>
      <c r="G17" s="24"/>
      <c r="H17" s="24"/>
      <c r="I17" s="24"/>
    </row>
    <row r="18" spans="2:9" ht="13.5">
      <c r="B18" s="8" t="s">
        <v>136</v>
      </c>
      <c r="C18" s="50" t="s">
        <v>137</v>
      </c>
      <c r="D18" s="47" t="s">
        <v>138</v>
      </c>
      <c r="E18" s="6" t="s">
        <v>139</v>
      </c>
      <c r="F18" s="19">
        <v>5000000</v>
      </c>
      <c r="G18" s="24">
        <v>5011.67</v>
      </c>
      <c r="H18" s="24">
        <v>5.65</v>
      </c>
      <c r="I18" s="24">
        <v>3.566</v>
      </c>
    </row>
    <row r="19" spans="2:9" ht="13.5">
      <c r="B19" s="8" t="s">
        <v>140</v>
      </c>
      <c r="C19" s="50" t="s">
        <v>141</v>
      </c>
      <c r="D19" s="47" t="s">
        <v>142</v>
      </c>
      <c r="E19" s="6" t="s">
        <v>139</v>
      </c>
      <c r="F19" s="19">
        <v>5000000</v>
      </c>
      <c r="G19" s="24">
        <v>5007.93</v>
      </c>
      <c r="H19" s="24">
        <v>5.65</v>
      </c>
      <c r="I19" s="24">
        <v>3.5412</v>
      </c>
    </row>
    <row r="20" spans="2:9" ht="13.5">
      <c r="B20" s="8" t="s">
        <v>143</v>
      </c>
      <c r="C20" s="50" t="s">
        <v>144</v>
      </c>
      <c r="D20" s="47" t="s">
        <v>145</v>
      </c>
      <c r="E20" s="6" t="s">
        <v>139</v>
      </c>
      <c r="F20" s="19">
        <v>4000000</v>
      </c>
      <c r="G20" s="24">
        <v>4016.94</v>
      </c>
      <c r="H20" s="24">
        <v>4.53</v>
      </c>
      <c r="I20" s="24">
        <v>3.5706</v>
      </c>
    </row>
    <row r="21" spans="2:9" ht="13.5">
      <c r="B21" s="8" t="s">
        <v>146</v>
      </c>
      <c r="C21" s="50" t="s">
        <v>147</v>
      </c>
      <c r="D21" s="47" t="s">
        <v>148</v>
      </c>
      <c r="E21" s="6" t="s">
        <v>139</v>
      </c>
      <c r="F21" s="19">
        <v>2500000</v>
      </c>
      <c r="G21" s="24">
        <v>2508.76</v>
      </c>
      <c r="H21" s="24">
        <v>2.83</v>
      </c>
      <c r="I21" s="24">
        <v>3.5585</v>
      </c>
    </row>
    <row r="22" spans="3:9" ht="13.5">
      <c r="C22" s="53" t="s">
        <v>104</v>
      </c>
      <c r="D22" s="47"/>
      <c r="E22" s="6"/>
      <c r="F22" s="19"/>
      <c r="G22" s="25">
        <v>16545.3</v>
      </c>
      <c r="H22" s="25">
        <v>18.66</v>
      </c>
      <c r="I22" s="184"/>
    </row>
    <row r="23" spans="3:9" ht="13.5">
      <c r="C23" s="50"/>
      <c r="D23" s="47"/>
      <c r="E23" s="6"/>
      <c r="F23" s="19"/>
      <c r="G23" s="24"/>
      <c r="H23" s="24"/>
      <c r="I23" s="24"/>
    </row>
    <row r="24" spans="1:9" ht="13.5">
      <c r="A24" s="10"/>
      <c r="B24" s="28"/>
      <c r="C24" s="51" t="s">
        <v>11</v>
      </c>
      <c r="D24" s="47"/>
      <c r="E24" s="6"/>
      <c r="F24" s="19"/>
      <c r="G24" s="24"/>
      <c r="H24" s="24"/>
      <c r="I24" s="24"/>
    </row>
    <row r="25" spans="1:9" ht="13.5">
      <c r="A25" s="28"/>
      <c r="B25" s="28"/>
      <c r="C25" s="55" t="s">
        <v>13</v>
      </c>
      <c r="D25" s="47"/>
      <c r="E25" s="6"/>
      <c r="F25" s="19"/>
      <c r="G25" s="24" t="s">
        <v>2</v>
      </c>
      <c r="H25" s="24" t="s">
        <v>2</v>
      </c>
      <c r="I25" s="24"/>
    </row>
    <row r="26" spans="1:9" ht="13.5">
      <c r="A26" s="28"/>
      <c r="B26" s="28"/>
      <c r="C26" s="51"/>
      <c r="D26" s="47"/>
      <c r="E26" s="6"/>
      <c r="F26" s="19"/>
      <c r="G26" s="24"/>
      <c r="H26" s="24"/>
      <c r="I26" s="24"/>
    </row>
    <row r="27" spans="1:9" ht="13.5">
      <c r="A27" s="28"/>
      <c r="B27" s="28"/>
      <c r="C27" s="55" t="s">
        <v>14</v>
      </c>
      <c r="D27" s="47"/>
      <c r="E27" s="6"/>
      <c r="F27" s="19"/>
      <c r="G27" s="24" t="s">
        <v>2</v>
      </c>
      <c r="H27" s="24" t="s">
        <v>2</v>
      </c>
      <c r="I27" s="24"/>
    </row>
    <row r="28" spans="1:9" ht="13.5">
      <c r="A28" s="28"/>
      <c r="B28" s="28"/>
      <c r="C28" s="51"/>
      <c r="D28" s="47"/>
      <c r="E28" s="6"/>
      <c r="F28" s="19"/>
      <c r="G28" s="24"/>
      <c r="H28" s="24"/>
      <c r="I28" s="24"/>
    </row>
    <row r="29" spans="3:9" ht="13.5">
      <c r="C29" s="52" t="s">
        <v>15</v>
      </c>
      <c r="D29" s="47"/>
      <c r="E29" s="6"/>
      <c r="F29" s="19"/>
      <c r="G29" s="24"/>
      <c r="H29" s="24"/>
      <c r="I29" s="24"/>
    </row>
    <row r="30" spans="2:9" ht="13.5">
      <c r="B30" s="8" t="s">
        <v>149</v>
      </c>
      <c r="C30" s="50" t="s">
        <v>212</v>
      </c>
      <c r="D30" s="47" t="s">
        <v>150</v>
      </c>
      <c r="E30" s="6" t="s">
        <v>139</v>
      </c>
      <c r="F30" s="19">
        <v>5500000</v>
      </c>
      <c r="G30" s="24">
        <v>5472.71</v>
      </c>
      <c r="H30" s="24">
        <v>6.17</v>
      </c>
      <c r="I30" s="24">
        <v>3.2503</v>
      </c>
    </row>
    <row r="31" spans="2:9" ht="13.5">
      <c r="B31" s="8" t="s">
        <v>151</v>
      </c>
      <c r="C31" s="50" t="s">
        <v>213</v>
      </c>
      <c r="D31" s="47" t="s">
        <v>152</v>
      </c>
      <c r="E31" s="6" t="s">
        <v>139</v>
      </c>
      <c r="F31" s="19">
        <v>5000000</v>
      </c>
      <c r="G31" s="24">
        <v>5000</v>
      </c>
      <c r="H31" s="24">
        <v>5.64</v>
      </c>
      <c r="I31" s="24">
        <v>3.1706</v>
      </c>
    </row>
    <row r="32" spans="2:9" ht="13.5">
      <c r="B32" s="8" t="s">
        <v>153</v>
      </c>
      <c r="C32" s="50" t="s">
        <v>214</v>
      </c>
      <c r="D32" s="47" t="s">
        <v>154</v>
      </c>
      <c r="E32" s="6" t="s">
        <v>139</v>
      </c>
      <c r="F32" s="19">
        <v>5000000</v>
      </c>
      <c r="G32" s="24">
        <v>4997.03</v>
      </c>
      <c r="H32" s="24">
        <v>5.64</v>
      </c>
      <c r="I32" s="24">
        <v>3.107</v>
      </c>
    </row>
    <row r="33" spans="2:9" ht="13.5">
      <c r="B33" s="8" t="s">
        <v>155</v>
      </c>
      <c r="C33" s="50" t="s">
        <v>215</v>
      </c>
      <c r="D33" s="47" t="s">
        <v>156</v>
      </c>
      <c r="E33" s="6" t="s">
        <v>139</v>
      </c>
      <c r="F33" s="19">
        <v>5000000</v>
      </c>
      <c r="G33" s="24">
        <v>4993.95</v>
      </c>
      <c r="H33" s="24">
        <v>5.63</v>
      </c>
      <c r="I33" s="24">
        <v>3.1585</v>
      </c>
    </row>
    <row r="34" spans="2:9" ht="13.5">
      <c r="B34" s="8" t="s">
        <v>157</v>
      </c>
      <c r="C34" s="50" t="s">
        <v>216</v>
      </c>
      <c r="D34" s="47" t="s">
        <v>158</v>
      </c>
      <c r="E34" s="6" t="s">
        <v>139</v>
      </c>
      <c r="F34" s="19">
        <v>5000000</v>
      </c>
      <c r="G34" s="24">
        <v>4990.81</v>
      </c>
      <c r="H34" s="24">
        <v>5.63</v>
      </c>
      <c r="I34" s="24">
        <v>3.2005</v>
      </c>
    </row>
    <row r="35" spans="2:9" ht="13.5">
      <c r="B35" s="8" t="s">
        <v>159</v>
      </c>
      <c r="C35" s="50" t="s">
        <v>217</v>
      </c>
      <c r="D35" s="47" t="s">
        <v>160</v>
      </c>
      <c r="E35" s="6" t="s">
        <v>139</v>
      </c>
      <c r="F35" s="19">
        <v>5000000</v>
      </c>
      <c r="G35" s="24">
        <v>4987.95</v>
      </c>
      <c r="H35" s="24">
        <v>5.63</v>
      </c>
      <c r="I35" s="24">
        <v>3.1505</v>
      </c>
    </row>
    <row r="36" spans="2:9" ht="13.5">
      <c r="B36" s="8" t="s">
        <v>161</v>
      </c>
      <c r="C36" s="50" t="s">
        <v>218</v>
      </c>
      <c r="D36" s="47" t="s">
        <v>162</v>
      </c>
      <c r="E36" s="6" t="s">
        <v>139</v>
      </c>
      <c r="F36" s="19">
        <v>5000000</v>
      </c>
      <c r="G36" s="24">
        <v>4984.71</v>
      </c>
      <c r="H36" s="24">
        <v>5.62</v>
      </c>
      <c r="I36" s="24">
        <v>3.1999</v>
      </c>
    </row>
    <row r="37" spans="2:9" ht="13.5">
      <c r="B37" s="8" t="s">
        <v>163</v>
      </c>
      <c r="C37" s="50" t="s">
        <v>219</v>
      </c>
      <c r="D37" s="47" t="s">
        <v>164</v>
      </c>
      <c r="E37" s="6" t="s">
        <v>139</v>
      </c>
      <c r="F37" s="19">
        <v>5000000</v>
      </c>
      <c r="G37" s="24">
        <v>4981.46</v>
      </c>
      <c r="H37" s="24">
        <v>5.62</v>
      </c>
      <c r="I37" s="24">
        <v>3.2353</v>
      </c>
    </row>
    <row r="38" spans="2:9" ht="13.5">
      <c r="B38" s="8" t="s">
        <v>165</v>
      </c>
      <c r="C38" s="50" t="s">
        <v>220</v>
      </c>
      <c r="D38" s="47" t="s">
        <v>166</v>
      </c>
      <c r="E38" s="6" t="s">
        <v>139</v>
      </c>
      <c r="F38" s="19">
        <v>5000000</v>
      </c>
      <c r="G38" s="24">
        <v>4978.28</v>
      </c>
      <c r="H38" s="24">
        <v>5.61</v>
      </c>
      <c r="I38" s="24">
        <v>3.25</v>
      </c>
    </row>
    <row r="39" spans="2:9" ht="13.5">
      <c r="B39" s="8" t="s">
        <v>167</v>
      </c>
      <c r="C39" s="50" t="s">
        <v>221</v>
      </c>
      <c r="D39" s="47" t="s">
        <v>168</v>
      </c>
      <c r="E39" s="6" t="s">
        <v>139</v>
      </c>
      <c r="F39" s="19">
        <v>5000000</v>
      </c>
      <c r="G39" s="24">
        <v>4972.03</v>
      </c>
      <c r="H39" s="24">
        <v>5.61</v>
      </c>
      <c r="I39" s="24">
        <v>3.2598</v>
      </c>
    </row>
    <row r="40" spans="2:9" ht="13.5">
      <c r="B40" s="8" t="s">
        <v>169</v>
      </c>
      <c r="C40" s="50" t="s">
        <v>222</v>
      </c>
      <c r="D40" s="47" t="s">
        <v>170</v>
      </c>
      <c r="E40" s="6" t="s">
        <v>139</v>
      </c>
      <c r="F40" s="19">
        <v>5000000</v>
      </c>
      <c r="G40" s="24">
        <v>4965.8</v>
      </c>
      <c r="H40" s="24">
        <v>5.6</v>
      </c>
      <c r="I40" s="24">
        <v>3.2651</v>
      </c>
    </row>
    <row r="41" spans="2:9" ht="13.5">
      <c r="B41" s="8" t="s">
        <v>171</v>
      </c>
      <c r="C41" s="50" t="s">
        <v>223</v>
      </c>
      <c r="D41" s="47" t="s">
        <v>172</v>
      </c>
      <c r="E41" s="6" t="s">
        <v>139</v>
      </c>
      <c r="F41" s="19">
        <v>4000000</v>
      </c>
      <c r="G41" s="24">
        <v>3975.15</v>
      </c>
      <c r="H41" s="24">
        <v>4.48</v>
      </c>
      <c r="I41" s="24">
        <v>3.2599</v>
      </c>
    </row>
    <row r="42" spans="2:9" ht="13.5">
      <c r="B42" s="8" t="s">
        <v>173</v>
      </c>
      <c r="C42" s="50" t="s">
        <v>224</v>
      </c>
      <c r="D42" s="47" t="s">
        <v>174</v>
      </c>
      <c r="E42" s="6" t="s">
        <v>139</v>
      </c>
      <c r="F42" s="19">
        <v>3500000</v>
      </c>
      <c r="G42" s="24">
        <v>3473.7</v>
      </c>
      <c r="H42" s="24">
        <v>3.92</v>
      </c>
      <c r="I42" s="24">
        <v>3.2902</v>
      </c>
    </row>
    <row r="43" spans="2:9" ht="13.5">
      <c r="B43" s="8" t="s">
        <v>175</v>
      </c>
      <c r="C43" s="50" t="s">
        <v>225</v>
      </c>
      <c r="D43" s="47" t="s">
        <v>176</v>
      </c>
      <c r="E43" s="6" t="s">
        <v>139</v>
      </c>
      <c r="F43" s="19">
        <v>2500000</v>
      </c>
      <c r="G43" s="24">
        <v>2484.47</v>
      </c>
      <c r="H43" s="24">
        <v>2.8</v>
      </c>
      <c r="I43" s="24">
        <v>3.2599</v>
      </c>
    </row>
    <row r="44" spans="3:9" ht="13.5">
      <c r="C44" s="53" t="s">
        <v>104</v>
      </c>
      <c r="D44" s="47"/>
      <c r="E44" s="6"/>
      <c r="F44" s="19"/>
      <c r="G44" s="25">
        <v>65258.05</v>
      </c>
      <c r="H44" s="25">
        <v>73.6</v>
      </c>
      <c r="I44" s="184"/>
    </row>
    <row r="45" spans="3:9" ht="13.5">
      <c r="C45" s="50"/>
      <c r="D45" s="47"/>
      <c r="E45" s="6"/>
      <c r="F45" s="19"/>
      <c r="G45" s="24"/>
      <c r="H45" s="24"/>
      <c r="I45" s="24"/>
    </row>
    <row r="46" spans="3:9" ht="13.5">
      <c r="C46" s="54" t="s">
        <v>16</v>
      </c>
      <c r="D46" s="47"/>
      <c r="E46" s="6"/>
      <c r="F46" s="19"/>
      <c r="G46" s="24" t="s">
        <v>2</v>
      </c>
      <c r="H46" s="24" t="s">
        <v>2</v>
      </c>
      <c r="I46" s="24"/>
    </row>
    <row r="47" spans="3:9" ht="13.5">
      <c r="C47" s="50"/>
      <c r="D47" s="47"/>
      <c r="E47" s="6"/>
      <c r="F47" s="19"/>
      <c r="G47" s="24"/>
      <c r="H47" s="24"/>
      <c r="I47" s="24"/>
    </row>
    <row r="48" spans="1:9" ht="13.5">
      <c r="A48" s="10"/>
      <c r="B48" s="28"/>
      <c r="C48" s="51" t="s">
        <v>17</v>
      </c>
      <c r="D48" s="47"/>
      <c r="E48" s="6"/>
      <c r="F48" s="19"/>
      <c r="G48" s="24"/>
      <c r="H48" s="24"/>
      <c r="I48" s="24"/>
    </row>
    <row r="49" spans="1:9" ht="13.5">
      <c r="A49" s="28"/>
      <c r="B49" s="28"/>
      <c r="C49" s="55" t="s">
        <v>18</v>
      </c>
      <c r="D49" s="47"/>
      <c r="E49" s="6"/>
      <c r="F49" s="19"/>
      <c r="G49" s="24" t="s">
        <v>2</v>
      </c>
      <c r="H49" s="24" t="s">
        <v>2</v>
      </c>
      <c r="I49" s="24"/>
    </row>
    <row r="50" spans="1:9" ht="13.5">
      <c r="A50" s="28"/>
      <c r="B50" s="28"/>
      <c r="C50" s="51"/>
      <c r="D50" s="47"/>
      <c r="E50" s="6"/>
      <c r="F50" s="19"/>
      <c r="G50" s="24"/>
      <c r="H50" s="24"/>
      <c r="I50" s="24"/>
    </row>
    <row r="51" spans="1:9" ht="13.5">
      <c r="A51" s="28"/>
      <c r="B51" s="28"/>
      <c r="C51" s="55" t="s">
        <v>330</v>
      </c>
      <c r="D51" s="47"/>
      <c r="E51" s="6"/>
      <c r="F51" s="19"/>
      <c r="G51" s="24" t="s">
        <v>2</v>
      </c>
      <c r="H51" s="24" t="s">
        <v>2</v>
      </c>
      <c r="I51" s="24"/>
    </row>
    <row r="52" spans="1:9" ht="13.5">
      <c r="A52" s="28"/>
      <c r="B52" s="28"/>
      <c r="C52" s="51"/>
      <c r="D52" s="47"/>
      <c r="E52" s="6"/>
      <c r="F52" s="19"/>
      <c r="G52" s="24"/>
      <c r="H52" s="24"/>
      <c r="I52" s="24"/>
    </row>
    <row r="53" spans="3:9" ht="13.5">
      <c r="C53" s="52" t="s">
        <v>331</v>
      </c>
      <c r="D53" s="47"/>
      <c r="E53" s="6"/>
      <c r="F53" s="19"/>
      <c r="G53" s="24"/>
      <c r="H53" s="24"/>
      <c r="I53" s="24"/>
    </row>
    <row r="54" spans="2:9" ht="13.5">
      <c r="B54" s="8" t="s">
        <v>177</v>
      </c>
      <c r="C54" s="50" t="s">
        <v>178</v>
      </c>
      <c r="D54" s="47"/>
      <c r="E54" s="6"/>
      <c r="F54" s="19"/>
      <c r="G54" s="24">
        <v>100</v>
      </c>
      <c r="H54" s="24">
        <v>0.11</v>
      </c>
      <c r="I54" s="24">
        <v>6.6</v>
      </c>
    </row>
    <row r="55" spans="2:9" ht="13.5">
      <c r="B55" s="8" t="s">
        <v>179</v>
      </c>
      <c r="C55" s="50" t="s">
        <v>335</v>
      </c>
      <c r="D55" s="47"/>
      <c r="E55" s="6"/>
      <c r="F55" s="19"/>
      <c r="G55" s="24">
        <v>100</v>
      </c>
      <c r="H55" s="24">
        <v>0.11</v>
      </c>
      <c r="I55" s="24">
        <v>5.25</v>
      </c>
    </row>
    <row r="56" spans="2:9" ht="13.5">
      <c r="B56" s="8" t="s">
        <v>180</v>
      </c>
      <c r="C56" s="50" t="s">
        <v>181</v>
      </c>
      <c r="D56" s="47"/>
      <c r="E56" s="6"/>
      <c r="F56" s="19"/>
      <c r="G56" s="24">
        <v>100</v>
      </c>
      <c r="H56" s="24">
        <v>0.11</v>
      </c>
      <c r="I56" s="183">
        <v>4.5</v>
      </c>
    </row>
    <row r="57" spans="3:9" ht="13.5">
      <c r="C57" s="53" t="s">
        <v>104</v>
      </c>
      <c r="D57" s="47"/>
      <c r="E57" s="6"/>
      <c r="F57" s="19"/>
      <c r="G57" s="25">
        <v>300</v>
      </c>
      <c r="H57" s="25">
        <v>0.33</v>
      </c>
      <c r="I57" s="184"/>
    </row>
    <row r="58" spans="3:9" ht="13.5">
      <c r="C58" s="50"/>
      <c r="D58" s="47"/>
      <c r="E58" s="6"/>
      <c r="F58" s="19"/>
      <c r="G58" s="24"/>
      <c r="H58" s="24"/>
      <c r="I58" s="24"/>
    </row>
    <row r="59" spans="3:9" ht="13.5">
      <c r="C59" s="52" t="s">
        <v>332</v>
      </c>
      <c r="D59" s="47"/>
      <c r="E59" s="6"/>
      <c r="F59" s="19"/>
      <c r="G59" s="24"/>
      <c r="H59" s="24"/>
      <c r="I59" s="6"/>
    </row>
    <row r="60" spans="2:9" ht="13.5">
      <c r="B60" s="8" t="s">
        <v>129</v>
      </c>
      <c r="C60" s="50" t="s">
        <v>130</v>
      </c>
      <c r="D60" s="47"/>
      <c r="E60" s="6"/>
      <c r="F60" s="19"/>
      <c r="G60" s="24">
        <v>6030</v>
      </c>
      <c r="H60" s="24">
        <v>6.8</v>
      </c>
      <c r="I60" s="24">
        <v>3.212819234786585</v>
      </c>
    </row>
    <row r="61" spans="3:9" ht="13.5">
      <c r="C61" s="53" t="s">
        <v>104</v>
      </c>
      <c r="D61" s="47"/>
      <c r="E61" s="6"/>
      <c r="F61" s="19"/>
      <c r="G61" s="25">
        <v>6030</v>
      </c>
      <c r="H61" s="25">
        <v>6.8</v>
      </c>
      <c r="I61" s="185"/>
    </row>
    <row r="62" spans="3:9" ht="13.5">
      <c r="C62" s="50"/>
      <c r="D62" s="47"/>
      <c r="E62" s="6"/>
      <c r="F62" s="19"/>
      <c r="G62" s="24"/>
      <c r="H62" s="24"/>
      <c r="I62" s="24"/>
    </row>
    <row r="63" spans="1:9" ht="13.5">
      <c r="A63" s="10"/>
      <c r="B63" s="28"/>
      <c r="C63" s="51" t="s">
        <v>19</v>
      </c>
      <c r="D63" s="47"/>
      <c r="E63" s="6"/>
      <c r="F63" s="19"/>
      <c r="G63" s="24"/>
      <c r="H63" s="24"/>
      <c r="I63" s="24"/>
    </row>
    <row r="64" spans="2:9" ht="13.5">
      <c r="B64" s="8"/>
      <c r="C64" s="50" t="s">
        <v>131</v>
      </c>
      <c r="D64" s="47"/>
      <c r="E64" s="6"/>
      <c r="F64" s="19"/>
      <c r="G64" s="24">
        <v>529.08</v>
      </c>
      <c r="H64" s="24">
        <v>0.61</v>
      </c>
      <c r="I64" s="183"/>
    </row>
    <row r="65" spans="3:9" ht="13.5">
      <c r="C65" s="53" t="s">
        <v>104</v>
      </c>
      <c r="D65" s="47"/>
      <c r="E65" s="6"/>
      <c r="F65" s="19"/>
      <c r="G65" s="25">
        <v>529.08</v>
      </c>
      <c r="H65" s="25">
        <v>0.61</v>
      </c>
      <c r="I65" s="184"/>
    </row>
    <row r="66" spans="3:9" ht="13.5">
      <c r="C66" s="50"/>
      <c r="D66" s="47"/>
      <c r="E66" s="6"/>
      <c r="F66" s="19"/>
      <c r="G66" s="24"/>
      <c r="H66" s="24"/>
      <c r="I66" s="24"/>
    </row>
    <row r="67" spans="3:9" ht="14.25" thickBot="1">
      <c r="C67" s="56" t="s">
        <v>132</v>
      </c>
      <c r="D67" s="48"/>
      <c r="E67" s="5"/>
      <c r="F67" s="20"/>
      <c r="G67" s="26">
        <v>88662.43</v>
      </c>
      <c r="H67" s="26">
        <f>_xlfn.SUMIFS(H:H,C:C,"Total")</f>
        <v>99.99999999999999</v>
      </c>
      <c r="I67" s="182"/>
    </row>
    <row r="68" spans="3:9" ht="14.25" thickBot="1">
      <c r="C68" s="191"/>
      <c r="D68" s="191"/>
      <c r="E68" s="192"/>
      <c r="F68" s="154"/>
      <c r="G68" s="193"/>
      <c r="H68" s="193"/>
      <c r="I68" s="194"/>
    </row>
    <row r="69" spans="3:8" ht="13.5">
      <c r="C69" s="108" t="s">
        <v>226</v>
      </c>
      <c r="D69" s="109"/>
      <c r="E69" s="110"/>
      <c r="F69" s="111"/>
      <c r="G69" s="112"/>
      <c r="H69" s="113"/>
    </row>
    <row r="70" spans="3:8" ht="15.75">
      <c r="C70" s="58" t="s">
        <v>227</v>
      </c>
      <c r="D70" s="59"/>
      <c r="E70" s="60"/>
      <c r="F70" s="60"/>
      <c r="G70" s="59"/>
      <c r="H70" s="79"/>
    </row>
    <row r="71" spans="3:8" ht="40.5">
      <c r="C71" s="212" t="s">
        <v>228</v>
      </c>
      <c r="D71" s="213" t="s">
        <v>229</v>
      </c>
      <c r="E71" s="61" t="s">
        <v>230</v>
      </c>
      <c r="F71" s="61" t="s">
        <v>230</v>
      </c>
      <c r="G71" s="61" t="s">
        <v>231</v>
      </c>
      <c r="H71" s="79"/>
    </row>
    <row r="72" spans="3:8" ht="15.75">
      <c r="C72" s="212"/>
      <c r="D72" s="213"/>
      <c r="E72" s="61" t="s">
        <v>232</v>
      </c>
      <c r="F72" s="61" t="s">
        <v>233</v>
      </c>
      <c r="G72" s="61" t="s">
        <v>232</v>
      </c>
      <c r="H72" s="79"/>
    </row>
    <row r="73" spans="3:8" ht="15.75">
      <c r="C73" s="62" t="s">
        <v>2</v>
      </c>
      <c r="D73" s="63" t="s">
        <v>2</v>
      </c>
      <c r="E73" s="63" t="s">
        <v>2</v>
      </c>
      <c r="F73" s="63" t="s">
        <v>2</v>
      </c>
      <c r="G73" s="63" t="s">
        <v>2</v>
      </c>
      <c r="H73" s="79"/>
    </row>
    <row r="74" spans="3:8" ht="15.75">
      <c r="C74" s="64" t="s">
        <v>234</v>
      </c>
      <c r="D74" s="65"/>
      <c r="E74" s="65"/>
      <c r="F74" s="65"/>
      <c r="G74" s="65"/>
      <c r="H74" s="79"/>
    </row>
    <row r="75" spans="3:8" ht="15.75">
      <c r="C75" s="66"/>
      <c r="D75" s="114"/>
      <c r="E75" s="114"/>
      <c r="F75" s="114"/>
      <c r="G75" s="114"/>
      <c r="H75" s="79"/>
    </row>
    <row r="76" spans="3:8" ht="15.75">
      <c r="C76" s="66" t="s">
        <v>261</v>
      </c>
      <c r="D76" s="114"/>
      <c r="E76" s="114"/>
      <c r="F76" s="114"/>
      <c r="G76" s="114"/>
      <c r="H76" s="79"/>
    </row>
    <row r="77" spans="3:8" ht="15.75">
      <c r="C77" s="115" t="s">
        <v>262</v>
      </c>
      <c r="D77" s="69" t="s">
        <v>297</v>
      </c>
      <c r="E77" s="69" t="s">
        <v>298</v>
      </c>
      <c r="F77" s="114"/>
      <c r="G77" s="114"/>
      <c r="H77" s="79"/>
    </row>
    <row r="78" spans="3:8" ht="15.75">
      <c r="C78" s="115" t="s">
        <v>238</v>
      </c>
      <c r="D78" s="116"/>
      <c r="E78" s="116"/>
      <c r="F78" s="114"/>
      <c r="G78" s="114"/>
      <c r="H78" s="79"/>
    </row>
    <row r="79" spans="3:8" ht="15.75">
      <c r="C79" s="115" t="s">
        <v>263</v>
      </c>
      <c r="D79" s="117">
        <v>1133.0674</v>
      </c>
      <c r="E79" s="117">
        <v>1135.8117</v>
      </c>
      <c r="F79" s="114"/>
      <c r="G79" s="114"/>
      <c r="H79" s="79"/>
    </row>
    <row r="80" spans="3:8" ht="15.75">
      <c r="C80" s="115" t="s">
        <v>264</v>
      </c>
      <c r="D80" s="117">
        <v>1000.5404</v>
      </c>
      <c r="E80" s="117">
        <v>1000.5404</v>
      </c>
      <c r="F80" s="114"/>
      <c r="G80" s="114"/>
      <c r="H80" s="118"/>
    </row>
    <row r="81" spans="3:8" ht="15.75">
      <c r="C81" s="115" t="s">
        <v>265</v>
      </c>
      <c r="D81" s="117">
        <v>1001.1326</v>
      </c>
      <c r="E81" s="117">
        <v>1001.2601</v>
      </c>
      <c r="F81" s="114"/>
      <c r="G81" s="114"/>
      <c r="H81" s="118"/>
    </row>
    <row r="82" spans="3:8" ht="15.75">
      <c r="C82" s="115" t="s">
        <v>266</v>
      </c>
      <c r="D82" s="117">
        <v>1003.1328</v>
      </c>
      <c r="E82" s="117">
        <v>1003.2607</v>
      </c>
      <c r="F82" s="114"/>
      <c r="G82" s="114"/>
      <c r="H82" s="118"/>
    </row>
    <row r="83" spans="3:8" ht="15.75">
      <c r="C83" s="115" t="s">
        <v>239</v>
      </c>
      <c r="D83" s="117"/>
      <c r="E83" s="117"/>
      <c r="F83" s="114"/>
      <c r="G83" s="114"/>
      <c r="H83" s="79"/>
    </row>
    <row r="84" spans="3:8" ht="15.75">
      <c r="C84" s="115" t="s">
        <v>267</v>
      </c>
      <c r="D84" s="117">
        <v>1130.3236</v>
      </c>
      <c r="E84" s="117">
        <v>1132.9706</v>
      </c>
      <c r="F84" s="114"/>
      <c r="G84" s="114"/>
      <c r="H84" s="79"/>
    </row>
    <row r="85" spans="3:8" ht="15.75">
      <c r="C85" s="115" t="s">
        <v>268</v>
      </c>
      <c r="D85" s="117">
        <v>1000.5404</v>
      </c>
      <c r="E85" s="117">
        <v>1000.5404</v>
      </c>
      <c r="F85" s="114"/>
      <c r="G85" s="114"/>
      <c r="H85" s="119"/>
    </row>
    <row r="86" spans="3:8" ht="15.75">
      <c r="C86" s="115" t="s">
        <v>269</v>
      </c>
      <c r="D86" s="117">
        <v>1001.1297</v>
      </c>
      <c r="E86" s="117">
        <v>1001.2547</v>
      </c>
      <c r="F86" s="114"/>
      <c r="G86" s="114"/>
      <c r="H86" s="118"/>
    </row>
    <row r="87" spans="3:8" ht="15.75">
      <c r="C87" s="115" t="s">
        <v>270</v>
      </c>
      <c r="D87" s="117">
        <v>1003.1303</v>
      </c>
      <c r="E87" s="117">
        <v>1003.2555</v>
      </c>
      <c r="F87" s="114"/>
      <c r="G87" s="114"/>
      <c r="H87" s="118"/>
    </row>
    <row r="88" spans="3:8" ht="15.75">
      <c r="C88" s="120"/>
      <c r="D88" s="114"/>
      <c r="E88" s="114"/>
      <c r="F88" s="114"/>
      <c r="G88" s="114"/>
      <c r="H88" s="79"/>
    </row>
    <row r="89" spans="3:8" ht="15.75">
      <c r="C89" s="66" t="s">
        <v>299</v>
      </c>
      <c r="D89" s="71"/>
      <c r="E89" s="71"/>
      <c r="F89" s="71"/>
      <c r="G89" s="114"/>
      <c r="H89" s="79"/>
    </row>
    <row r="90" spans="3:8" ht="15.75">
      <c r="C90" s="66"/>
      <c r="D90" s="71"/>
      <c r="E90" s="71"/>
      <c r="F90" s="71"/>
      <c r="G90" s="114"/>
      <c r="H90" s="79"/>
    </row>
    <row r="91" spans="3:8" ht="31.5">
      <c r="C91" s="121" t="s">
        <v>271</v>
      </c>
      <c r="D91" s="122" t="s">
        <v>272</v>
      </c>
      <c r="E91" s="122" t="s">
        <v>273</v>
      </c>
      <c r="F91" s="122" t="s">
        <v>274</v>
      </c>
      <c r="G91" s="57"/>
      <c r="H91" s="123"/>
    </row>
    <row r="92" spans="3:8" ht="15.75">
      <c r="C92" s="210" t="s">
        <v>343</v>
      </c>
      <c r="D92" s="124" t="s">
        <v>275</v>
      </c>
      <c r="E92" s="124">
        <v>2.55003431</v>
      </c>
      <c r="F92" s="124">
        <v>2.55003431</v>
      </c>
      <c r="G92" s="57"/>
      <c r="H92" s="125"/>
    </row>
    <row r="93" spans="3:8" ht="15.75">
      <c r="C93" s="126"/>
      <c r="D93" s="71"/>
      <c r="E93" s="71"/>
      <c r="F93" s="71"/>
      <c r="G93" s="57"/>
      <c r="H93" s="127"/>
    </row>
    <row r="94" spans="3:8" ht="31.5">
      <c r="C94" s="128" t="s">
        <v>271</v>
      </c>
      <c r="D94" s="122" t="s">
        <v>276</v>
      </c>
      <c r="E94" s="122" t="s">
        <v>273</v>
      </c>
      <c r="F94" s="122" t="s">
        <v>277</v>
      </c>
      <c r="G94" s="57"/>
      <c r="H94" s="127"/>
    </row>
    <row r="95" spans="3:8" ht="15.75">
      <c r="C95" s="210" t="s">
        <v>343</v>
      </c>
      <c r="D95" s="124" t="s">
        <v>278</v>
      </c>
      <c r="E95" s="124">
        <v>2.46885601</v>
      </c>
      <c r="F95" s="124">
        <v>2.46885601</v>
      </c>
      <c r="G95" s="57"/>
      <c r="H95" s="127"/>
    </row>
    <row r="96" spans="3:8" ht="15.75">
      <c r="C96" s="126"/>
      <c r="D96" s="71"/>
      <c r="E96" s="71"/>
      <c r="F96" s="71"/>
      <c r="G96" s="57"/>
      <c r="H96" s="127"/>
    </row>
    <row r="97" spans="3:8" ht="31.5">
      <c r="C97" s="128" t="s">
        <v>271</v>
      </c>
      <c r="D97" s="122" t="s">
        <v>279</v>
      </c>
      <c r="E97" s="122" t="s">
        <v>273</v>
      </c>
      <c r="F97" s="122" t="s">
        <v>277</v>
      </c>
      <c r="G97" s="57"/>
      <c r="H97" s="127"/>
    </row>
    <row r="98" spans="3:8" ht="15.75">
      <c r="C98" s="129">
        <v>44081</v>
      </c>
      <c r="D98" s="124" t="s">
        <v>280</v>
      </c>
      <c r="E98" s="130">
        <v>0.61781167</v>
      </c>
      <c r="F98" s="122">
        <v>0.61781167</v>
      </c>
      <c r="G98" s="57"/>
      <c r="H98" s="127"/>
    </row>
    <row r="99" spans="3:8" ht="15.75">
      <c r="C99" s="129">
        <v>44088</v>
      </c>
      <c r="D99" s="124" t="s">
        <v>280</v>
      </c>
      <c r="E99" s="131">
        <v>0.4839655</v>
      </c>
      <c r="F99" s="131">
        <v>0.4839655</v>
      </c>
      <c r="G99" s="57"/>
      <c r="H99" s="127"/>
    </row>
    <row r="100" spans="3:8" ht="15.75">
      <c r="C100" s="129">
        <v>44095</v>
      </c>
      <c r="D100" s="124" t="s">
        <v>280</v>
      </c>
      <c r="E100" s="131">
        <v>0.57754296</v>
      </c>
      <c r="F100" s="131">
        <v>0.57754296</v>
      </c>
      <c r="G100" s="57"/>
      <c r="H100" s="127"/>
    </row>
    <row r="101" spans="3:8" ht="15.75">
      <c r="C101" s="129">
        <v>44102</v>
      </c>
      <c r="D101" s="124" t="s">
        <v>280</v>
      </c>
      <c r="E101" s="131">
        <v>0.61512987</v>
      </c>
      <c r="F101" s="131">
        <v>0.61512987</v>
      </c>
      <c r="G101" s="57"/>
      <c r="H101" s="127"/>
    </row>
    <row r="102" spans="3:8" ht="15.75">
      <c r="C102" s="126"/>
      <c r="D102" s="71"/>
      <c r="E102" s="71"/>
      <c r="F102" s="71"/>
      <c r="G102" s="57"/>
      <c r="H102" s="127"/>
    </row>
    <row r="103" spans="3:8" ht="31.5">
      <c r="C103" s="128" t="s">
        <v>271</v>
      </c>
      <c r="D103" s="122" t="s">
        <v>281</v>
      </c>
      <c r="E103" s="122" t="s">
        <v>273</v>
      </c>
      <c r="F103" s="122" t="s">
        <v>277</v>
      </c>
      <c r="G103" s="57"/>
      <c r="H103" s="127"/>
    </row>
    <row r="104" spans="3:8" ht="15.75">
      <c r="C104" s="129">
        <v>44081</v>
      </c>
      <c r="D104" s="122" t="s">
        <v>282</v>
      </c>
      <c r="E104" s="130">
        <v>0.59852511</v>
      </c>
      <c r="F104" s="122">
        <v>0.59852511</v>
      </c>
      <c r="G104" s="57"/>
      <c r="H104" s="127"/>
    </row>
    <row r="105" spans="3:8" ht="15.75">
      <c r="C105" s="129">
        <v>44088</v>
      </c>
      <c r="D105" s="122" t="s">
        <v>282</v>
      </c>
      <c r="E105" s="131">
        <v>0.46462314</v>
      </c>
      <c r="F105" s="131">
        <v>0.46462314</v>
      </c>
      <c r="G105" s="132"/>
      <c r="H105" s="127"/>
    </row>
    <row r="106" spans="3:8" ht="15.75">
      <c r="C106" s="129">
        <v>44095</v>
      </c>
      <c r="D106" s="122" t="s">
        <v>282</v>
      </c>
      <c r="E106" s="131">
        <v>0.55849931</v>
      </c>
      <c r="F106" s="131">
        <v>0.55849931</v>
      </c>
      <c r="G106" s="132"/>
      <c r="H106" s="127"/>
    </row>
    <row r="107" spans="3:8" ht="15.75">
      <c r="C107" s="129">
        <v>44102</v>
      </c>
      <c r="D107" s="122" t="s">
        <v>282</v>
      </c>
      <c r="E107" s="131">
        <v>0.59606096</v>
      </c>
      <c r="F107" s="131">
        <v>0.59606096</v>
      </c>
      <c r="G107" s="132"/>
      <c r="H107" s="127"/>
    </row>
    <row r="108" spans="3:8" ht="15.75">
      <c r="C108" s="126"/>
      <c r="D108" s="71"/>
      <c r="E108" s="71"/>
      <c r="F108" s="71"/>
      <c r="G108" s="57"/>
      <c r="H108" s="127"/>
    </row>
    <row r="109" spans="3:8" ht="31.5">
      <c r="C109" s="128" t="s">
        <v>271</v>
      </c>
      <c r="D109" s="122" t="s">
        <v>283</v>
      </c>
      <c r="E109" s="122" t="s">
        <v>273</v>
      </c>
      <c r="F109" s="122" t="s">
        <v>277</v>
      </c>
      <c r="G109" s="57"/>
      <c r="H109" s="127"/>
    </row>
    <row r="110" spans="3:8" ht="15.75">
      <c r="C110" s="129">
        <v>44102</v>
      </c>
      <c r="D110" s="124" t="s">
        <v>284</v>
      </c>
      <c r="E110" s="124">
        <v>2.30107237</v>
      </c>
      <c r="F110" s="124">
        <v>2.30107237</v>
      </c>
      <c r="G110" s="57"/>
      <c r="H110" s="127"/>
    </row>
    <row r="111" spans="3:8" ht="15.75">
      <c r="C111" s="126"/>
      <c r="D111" s="71"/>
      <c r="E111" s="71"/>
      <c r="F111" s="71"/>
      <c r="G111" s="57"/>
      <c r="H111" s="127"/>
    </row>
    <row r="112" spans="3:8" ht="31.5">
      <c r="C112" s="128" t="s">
        <v>271</v>
      </c>
      <c r="D112" s="122" t="s">
        <v>285</v>
      </c>
      <c r="E112" s="122" t="s">
        <v>273</v>
      </c>
      <c r="F112" s="122" t="s">
        <v>277</v>
      </c>
      <c r="G112" s="57"/>
      <c r="H112" s="127"/>
    </row>
    <row r="113" spans="3:8" ht="15.75">
      <c r="C113" s="129">
        <v>44102</v>
      </c>
      <c r="D113" s="124" t="s">
        <v>286</v>
      </c>
      <c r="E113" s="131">
        <v>2.22389505</v>
      </c>
      <c r="F113" s="124">
        <v>2.22389505</v>
      </c>
      <c r="G113" s="57"/>
      <c r="H113" s="127"/>
    </row>
    <row r="114" spans="3:8" ht="15.75">
      <c r="C114" s="66"/>
      <c r="D114" s="71"/>
      <c r="E114" s="71"/>
      <c r="F114" s="71"/>
      <c r="G114" s="114"/>
      <c r="H114" s="79"/>
    </row>
    <row r="115" spans="3:8" ht="15.75">
      <c r="C115" s="66" t="s">
        <v>287</v>
      </c>
      <c r="D115" s="71"/>
      <c r="E115" s="71"/>
      <c r="F115" s="71"/>
      <c r="G115" s="114"/>
      <c r="H115" s="79"/>
    </row>
    <row r="116" spans="3:8" ht="15.75">
      <c r="C116" s="66" t="s">
        <v>288</v>
      </c>
      <c r="D116" s="71"/>
      <c r="E116" s="71"/>
      <c r="F116" s="71"/>
      <c r="G116" s="114"/>
      <c r="H116" s="79"/>
    </row>
    <row r="117" spans="3:8" ht="15.75">
      <c r="C117" s="66"/>
      <c r="D117" s="71"/>
      <c r="E117" s="71"/>
      <c r="F117" s="71"/>
      <c r="G117" s="114"/>
      <c r="H117" s="79"/>
    </row>
    <row r="118" spans="3:8" ht="15.75">
      <c r="C118" s="66" t="s">
        <v>309</v>
      </c>
      <c r="D118" s="71"/>
      <c r="E118" s="71"/>
      <c r="F118" s="71"/>
      <c r="G118" s="114"/>
      <c r="H118" s="79"/>
    </row>
    <row r="119" spans="3:8" ht="15.75">
      <c r="C119" s="66"/>
      <c r="D119" s="71"/>
      <c r="E119" s="71"/>
      <c r="F119" s="71"/>
      <c r="G119" s="114"/>
      <c r="H119" s="79"/>
    </row>
    <row r="120" spans="3:8" ht="15.75">
      <c r="C120" s="66" t="s">
        <v>310</v>
      </c>
      <c r="D120" s="71"/>
      <c r="E120" s="71"/>
      <c r="F120" s="71"/>
      <c r="G120" s="114"/>
      <c r="H120" s="79"/>
    </row>
    <row r="121" spans="3:8" ht="15.75">
      <c r="C121" s="74" t="s">
        <v>240</v>
      </c>
      <c r="D121" s="71"/>
      <c r="E121" s="71"/>
      <c r="F121" s="71"/>
      <c r="G121" s="114"/>
      <c r="H121" s="79"/>
    </row>
    <row r="122" spans="3:8" ht="15.75">
      <c r="C122" s="74"/>
      <c r="D122" s="71"/>
      <c r="E122" s="71"/>
      <c r="F122" s="71"/>
      <c r="G122" s="114"/>
      <c r="H122" s="79"/>
    </row>
    <row r="123" spans="3:8" ht="15.75">
      <c r="C123" s="66" t="s">
        <v>311</v>
      </c>
      <c r="D123" s="71"/>
      <c r="E123" s="71"/>
      <c r="F123" s="71"/>
      <c r="G123" s="114"/>
      <c r="H123" s="79"/>
    </row>
    <row r="124" spans="3:8" ht="15.75">
      <c r="C124" s="66"/>
      <c r="D124" s="71"/>
      <c r="E124" s="71"/>
      <c r="F124" s="71"/>
      <c r="G124" s="114"/>
      <c r="H124" s="79"/>
    </row>
    <row r="125" spans="3:8" ht="15.75">
      <c r="C125" s="66" t="s">
        <v>312</v>
      </c>
      <c r="D125" s="71"/>
      <c r="E125" s="71"/>
      <c r="F125" s="71"/>
      <c r="G125" s="114"/>
      <c r="H125" s="79"/>
    </row>
    <row r="126" spans="3:8" ht="15.75">
      <c r="C126" s="75"/>
      <c r="D126" s="71"/>
      <c r="E126" s="71"/>
      <c r="F126" s="71"/>
      <c r="G126" s="114"/>
      <c r="H126" s="79"/>
    </row>
    <row r="127" spans="3:8" ht="15.75">
      <c r="C127" s="66" t="s">
        <v>339</v>
      </c>
      <c r="D127" s="71"/>
      <c r="E127" s="133"/>
      <c r="F127" s="71"/>
      <c r="G127" s="114"/>
      <c r="H127" s="79"/>
    </row>
    <row r="128" spans="3:8" ht="15.75">
      <c r="C128" s="66"/>
      <c r="D128" s="71"/>
      <c r="E128" s="71"/>
      <c r="F128" s="71"/>
      <c r="G128" s="114"/>
      <c r="H128" s="79"/>
    </row>
    <row r="129" spans="3:8" ht="15.75">
      <c r="C129" s="66" t="s">
        <v>313</v>
      </c>
      <c r="D129" s="71"/>
      <c r="E129" s="71"/>
      <c r="F129" s="71"/>
      <c r="G129" s="114"/>
      <c r="H129" s="79"/>
    </row>
    <row r="130" spans="3:8" ht="15.75">
      <c r="C130" s="66"/>
      <c r="D130" s="71"/>
      <c r="E130" s="71"/>
      <c r="F130" s="71"/>
      <c r="G130" s="114"/>
      <c r="H130" s="79"/>
    </row>
    <row r="131" spans="3:8" ht="15.75">
      <c r="C131" s="66" t="s">
        <v>289</v>
      </c>
      <c r="D131" s="71"/>
      <c r="E131" s="71"/>
      <c r="F131" s="71"/>
      <c r="G131" s="114"/>
      <c r="H131" s="79"/>
    </row>
    <row r="132" spans="3:11" ht="15.75">
      <c r="C132" s="134" t="s">
        <v>290</v>
      </c>
      <c r="D132" s="135"/>
      <c r="E132" s="135"/>
      <c r="F132" s="135"/>
      <c r="G132" s="136">
        <f>H44/100</f>
        <v>0.736</v>
      </c>
      <c r="H132" s="79"/>
      <c r="K132" s="149"/>
    </row>
    <row r="133" spans="3:8" ht="15.75">
      <c r="C133" s="134" t="s">
        <v>291</v>
      </c>
      <c r="D133" s="135"/>
      <c r="E133" s="135"/>
      <c r="F133" s="135"/>
      <c r="G133" s="136">
        <f>(H22)/100</f>
        <v>0.1866</v>
      </c>
      <c r="H133" s="79"/>
    </row>
    <row r="134" spans="3:8" ht="15.75">
      <c r="C134" s="134" t="s">
        <v>292</v>
      </c>
      <c r="D134" s="135"/>
      <c r="E134" s="135"/>
      <c r="F134" s="135"/>
      <c r="G134" s="136">
        <f>(H26+H28)/100</f>
        <v>0</v>
      </c>
      <c r="H134" s="79"/>
    </row>
    <row r="135" spans="3:8" ht="15.75">
      <c r="C135" s="137" t="s">
        <v>293</v>
      </c>
      <c r="D135" s="138"/>
      <c r="E135" s="138"/>
      <c r="F135" s="138"/>
      <c r="G135" s="139">
        <f>(H57+H61+H65)/100</f>
        <v>0.0774</v>
      </c>
      <c r="H135" s="79"/>
    </row>
    <row r="136" spans="3:8" ht="15.75">
      <c r="C136" s="66"/>
      <c r="D136" s="71"/>
      <c r="E136" s="71"/>
      <c r="F136" s="71"/>
      <c r="G136" s="114"/>
      <c r="H136" s="79"/>
    </row>
    <row r="137" spans="3:8" ht="15.75">
      <c r="C137" s="66" t="s">
        <v>294</v>
      </c>
      <c r="D137" s="71"/>
      <c r="E137" s="71"/>
      <c r="F137" s="71"/>
      <c r="G137" s="114"/>
      <c r="H137" s="79"/>
    </row>
    <row r="138" spans="3:8" ht="15.75">
      <c r="C138" s="134" t="s">
        <v>295</v>
      </c>
      <c r="D138" s="140"/>
      <c r="E138" s="140"/>
      <c r="F138" s="140"/>
      <c r="G138" s="136">
        <f>G132+G133</f>
        <v>0.9226</v>
      </c>
      <c r="H138" s="79"/>
    </row>
    <row r="139" spans="3:8" ht="15.75">
      <c r="C139" s="134" t="s">
        <v>293</v>
      </c>
      <c r="D139" s="141"/>
      <c r="E139" s="141"/>
      <c r="F139" s="141"/>
      <c r="G139" s="136">
        <f>G135</f>
        <v>0.0774</v>
      </c>
      <c r="H139" s="79"/>
    </row>
    <row r="140" spans="3:8" ht="15.75">
      <c r="C140" s="66"/>
      <c r="D140" s="142"/>
      <c r="E140" s="142"/>
      <c r="F140" s="142"/>
      <c r="G140" s="143"/>
      <c r="H140" s="79"/>
    </row>
    <row r="141" spans="3:8" ht="15.75">
      <c r="C141" s="66" t="s">
        <v>296</v>
      </c>
      <c r="D141" s="142"/>
      <c r="E141" s="142"/>
      <c r="F141" s="142"/>
      <c r="G141" s="143"/>
      <c r="H141" s="79"/>
    </row>
    <row r="142" spans="3:8" ht="15.75" thickBot="1">
      <c r="C142" s="144"/>
      <c r="D142" s="145"/>
      <c r="E142" s="145"/>
      <c r="F142" s="146"/>
      <c r="G142" s="147"/>
      <c r="H142" s="148"/>
    </row>
  </sheetData>
  <sheetProtection/>
  <mergeCells count="2">
    <mergeCell ref="C71:C72"/>
    <mergeCell ref="D71:D72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Y114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H12" sqref="H1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1.2812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140625" style="3" bestFit="1" customWidth="1"/>
    <col min="10" max="10" width="7.421875" style="2" bestFit="1" customWidth="1"/>
    <col min="11" max="11" width="6.7109375" style="2" bestFit="1" customWidth="1"/>
    <col min="12" max="12" width="9.8515625" style="2" bestFit="1" customWidth="1"/>
    <col min="13" max="13" width="21.140625" style="2" bestFit="1" customWidth="1"/>
    <col min="14" max="14" width="16.421875" style="2" bestFit="1" customWidth="1"/>
    <col min="15" max="15" width="7.28125" style="2" bestFit="1" customWidth="1"/>
    <col min="16" max="16" width="9.28125" style="2" bestFit="1" customWidth="1"/>
    <col min="17" max="17" width="17.8515625" style="2" bestFit="1" customWidth="1"/>
    <col min="18" max="18" width="6.7109375" style="2" bestFit="1" customWidth="1"/>
    <col min="19" max="19" width="19.140625" style="2" bestFit="1" customWidth="1"/>
    <col min="20" max="20" width="25.140625" style="2" bestFit="1" customWidth="1"/>
    <col min="21" max="21" width="21.421875" style="2" bestFit="1" customWidth="1"/>
    <col min="22" max="22" width="19.7109375" style="2" bestFit="1" customWidth="1"/>
    <col min="23" max="23" width="14.00390625" style="2" bestFit="1" customWidth="1"/>
    <col min="24" max="24" width="13.140625" style="2" bestFit="1" customWidth="1"/>
    <col min="25" max="25" width="9.28125" style="2" bestFit="1" customWidth="1"/>
    <col min="26" max="26" width="13.140625" style="2" bestFit="1" customWidth="1"/>
    <col min="27" max="27" width="7.421875" style="2" bestFit="1" customWidth="1"/>
    <col min="28" max="28" width="19.421875" style="2" bestFit="1" customWidth="1"/>
    <col min="29" max="29" width="20.8515625" style="2" bestFit="1" customWidth="1"/>
    <col min="30" max="30" width="19.00390625" style="2" bestFit="1" customWidth="1"/>
    <col min="31" max="31" width="25.8515625" style="2" bestFit="1" customWidth="1"/>
    <col min="32" max="32" width="14.57421875" style="3" bestFit="1" customWidth="1"/>
    <col min="33" max="33" width="14.421875" style="2" bestFit="1" customWidth="1"/>
    <col min="34" max="34" width="27.28125" style="2" bestFit="1" customWidth="1"/>
    <col min="35" max="35" width="11.57421875" style="2" bestFit="1" customWidth="1"/>
    <col min="36" max="36" width="6.28125" style="2" bestFit="1" customWidth="1"/>
    <col min="37" max="37" width="7.00390625" style="2" bestFit="1" customWidth="1"/>
    <col min="38" max="38" width="23.8515625" style="2" bestFit="1" customWidth="1"/>
    <col min="39" max="39" width="12.8515625" style="2" bestFit="1" customWidth="1"/>
    <col min="40" max="40" width="11.28125" style="2" bestFit="1" customWidth="1"/>
    <col min="41" max="41" width="15.28125" style="2" bestFit="1" customWidth="1"/>
    <col min="42" max="42" width="21.140625" style="2" bestFit="1" customWidth="1"/>
    <col min="43" max="43" width="23.8515625" style="2" bestFit="1" customWidth="1"/>
    <col min="44" max="44" width="14.421875" style="2" bestFit="1" customWidth="1"/>
    <col min="45" max="45" width="11.140625" style="3" bestFit="1" customWidth="1"/>
    <col min="46" max="46" width="15.00390625" style="2" bestFit="1" customWidth="1"/>
    <col min="47" max="47" width="11.7109375" style="3" bestFit="1" customWidth="1"/>
    <col min="48" max="48" width="23.57421875" style="2" bestFit="1" customWidth="1"/>
    <col min="49" max="49" width="22.140625" style="2" bestFit="1" customWidth="1"/>
    <col min="50" max="50" width="21.00390625" style="2" bestFit="1" customWidth="1"/>
    <col min="51" max="51" width="15.7109375" style="3" bestFit="1" customWidth="1"/>
    <col min="52" max="52" width="10.421875" style="2" bestFit="1" customWidth="1"/>
    <col min="53" max="53" width="13.7109375" style="2" bestFit="1" customWidth="1"/>
    <col min="54" max="54" width="18.00390625" style="2" bestFit="1" customWidth="1"/>
    <col min="55" max="55" width="19.7109375" style="2" bestFit="1" customWidth="1"/>
    <col min="56" max="56" width="13.8515625" style="2" bestFit="1" customWidth="1"/>
    <col min="57" max="57" width="15.7109375" style="2" bestFit="1" customWidth="1"/>
    <col min="58" max="58" width="28.57421875" style="2" bestFit="1" customWidth="1"/>
    <col min="59" max="59" width="20.28125" style="2" bestFit="1" customWidth="1"/>
    <col min="60" max="60" width="16.00390625" style="2" bestFit="1" customWidth="1"/>
    <col min="61" max="61" width="13.7109375" style="2" bestFit="1" customWidth="1"/>
    <col min="62" max="62" width="28.140625" style="2" bestFit="1" customWidth="1"/>
    <col min="63" max="63" width="15.8515625" style="2" bestFit="1" customWidth="1"/>
    <col min="64" max="64" width="26.28125" style="2" bestFit="1" customWidth="1"/>
    <col min="65" max="65" width="13.140625" style="2" bestFit="1" customWidth="1"/>
    <col min="66" max="66" width="15.00390625" style="2" bestFit="1" customWidth="1"/>
    <col min="67" max="67" width="9.00390625" style="2" bestFit="1" customWidth="1"/>
    <col min="68" max="68" width="18.00390625" style="2" bestFit="1" customWidth="1"/>
    <col min="69" max="69" width="14.28125" style="2" bestFit="1" customWidth="1"/>
    <col min="70" max="70" width="15.7109375" style="2" bestFit="1" customWidth="1"/>
    <col min="71" max="71" width="18.7109375" style="2" bestFit="1" customWidth="1"/>
    <col min="72" max="72" width="16.140625" style="2" bestFit="1" customWidth="1"/>
    <col min="73" max="73" width="23.57421875" style="2" bestFit="1" customWidth="1"/>
    <col min="74" max="74" width="23.8515625" style="2" bestFit="1" customWidth="1"/>
    <col min="75" max="75" width="22.8515625" style="2" bestFit="1" customWidth="1"/>
    <col min="76" max="76" width="11.7109375" style="2" bestFit="1" customWidth="1"/>
    <col min="77" max="77" width="11.8515625" style="2" bestFit="1" customWidth="1"/>
    <col min="78" max="78" width="15.140625" style="2" bestFit="1" customWidth="1"/>
    <col min="79" max="79" width="15.28125" style="2" bestFit="1" customWidth="1"/>
    <col min="80" max="80" width="19.57421875" style="2" bestFit="1" customWidth="1"/>
    <col min="81" max="81" width="21.57421875" style="2" bestFit="1" customWidth="1"/>
    <col min="82" max="82" width="18.8515625" style="2" bestFit="1" customWidth="1"/>
    <col min="83" max="83" width="8.7109375" style="2" bestFit="1" customWidth="1"/>
    <col min="84" max="84" width="8.8515625" style="2" bestFit="1" customWidth="1"/>
    <col min="85" max="85" width="13.140625" style="2" bestFit="1" customWidth="1"/>
    <col min="86" max="86" width="9.57421875" style="2" bestFit="1" customWidth="1"/>
    <col min="87" max="87" width="9.7109375" style="2" bestFit="1" customWidth="1"/>
    <col min="88" max="88" width="14.00390625" style="2" bestFit="1" customWidth="1"/>
    <col min="89" max="89" width="17.00390625" style="2" bestFit="1" customWidth="1"/>
    <col min="90" max="90" width="17.28125" style="2" bestFit="1" customWidth="1"/>
    <col min="91" max="91" width="21.57421875" style="2" bestFit="1" customWidth="1"/>
    <col min="92" max="92" width="17.7109375" style="2" bestFit="1" customWidth="1"/>
    <col min="93" max="93" width="14.57421875" style="2" bestFit="1" customWidth="1"/>
    <col min="94" max="94" width="15.7109375" style="2" bestFit="1" customWidth="1"/>
    <col min="95" max="95" width="19.140625" style="2" bestFit="1" customWidth="1"/>
    <col min="96" max="96" width="12.421875" style="2" bestFit="1" customWidth="1"/>
    <col min="97" max="98" width="14.8515625" style="2" bestFit="1" customWidth="1"/>
    <col min="99" max="99" width="14.421875" style="2" bestFit="1" customWidth="1"/>
    <col min="100" max="100" width="23.140625" style="2" bestFit="1" customWidth="1"/>
    <col min="101" max="101" width="26.00390625" style="2" bestFit="1" customWidth="1"/>
    <col min="102" max="102" width="19.421875" style="2" bestFit="1" customWidth="1"/>
    <col min="103" max="103" width="21.57421875" style="2" bestFit="1" customWidth="1"/>
    <col min="104" max="104" width="25.8515625" style="2" bestFit="1" customWidth="1"/>
    <col min="105" max="105" width="18.57421875" style="2" bestFit="1" customWidth="1"/>
    <col min="106" max="106" width="16.28125" style="2" bestFit="1" customWidth="1"/>
    <col min="107" max="107" width="15.421875" style="2" bestFit="1" customWidth="1"/>
    <col min="108" max="108" width="17.28125" style="2" bestFit="1" customWidth="1"/>
    <col min="109" max="109" width="17.421875" style="2" bestFit="1" customWidth="1"/>
    <col min="110" max="110" width="21.71093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3.421875" style="2" bestFit="1" customWidth="1"/>
    <col min="115" max="212" width="12.00390625" style="2" customWidth="1"/>
    <col min="213" max="213" width="17.140625" style="2" customWidth="1"/>
    <col min="214" max="16384" width="13.8515625" style="2" customWidth="1"/>
  </cols>
  <sheetData>
    <row r="1" spans="1:51" ht="13.5">
      <c r="A1" s="8"/>
      <c r="C1" s="8"/>
      <c r="D1" s="8"/>
      <c r="E1" s="8"/>
      <c r="F1" s="15"/>
      <c r="G1" s="12"/>
      <c r="H1" s="12"/>
      <c r="I1" s="11"/>
      <c r="AF1" s="11"/>
      <c r="AS1" s="11"/>
      <c r="AU1" s="11"/>
      <c r="AY1" s="11"/>
    </row>
    <row r="2" spans="3:8" ht="19.5">
      <c r="C2" s="7" t="s">
        <v>20</v>
      </c>
      <c r="D2" s="8" t="s">
        <v>182</v>
      </c>
      <c r="H2" s="29" t="s">
        <v>199</v>
      </c>
    </row>
    <row r="3" spans="3:8" ht="36" customHeight="1">
      <c r="C3" s="179" t="s">
        <v>22</v>
      </c>
      <c r="D3" s="225" t="s">
        <v>183</v>
      </c>
      <c r="E3" s="225"/>
      <c r="F3" s="225"/>
      <c r="G3" s="225"/>
      <c r="H3" s="225"/>
    </row>
    <row r="4" spans="3:4" ht="15.75">
      <c r="C4" s="1" t="s">
        <v>23</v>
      </c>
      <c r="D4" s="22">
        <v>44104</v>
      </c>
    </row>
    <row r="5" ht="14.25" thickBot="1">
      <c r="C5" s="1"/>
    </row>
    <row r="6" spans="3:8" ht="27">
      <c r="C6" s="49" t="s">
        <v>24</v>
      </c>
      <c r="D6" s="45" t="s">
        <v>25</v>
      </c>
      <c r="E6" s="9" t="s">
        <v>26</v>
      </c>
      <c r="F6" s="17" t="s">
        <v>27</v>
      </c>
      <c r="G6" s="14" t="s">
        <v>28</v>
      </c>
      <c r="H6" s="14" t="s">
        <v>345</v>
      </c>
    </row>
    <row r="7" spans="3:8" ht="13.5">
      <c r="C7" s="50"/>
      <c r="D7" s="46"/>
      <c r="E7" s="4"/>
      <c r="F7" s="18"/>
      <c r="G7" s="23"/>
      <c r="H7" s="23"/>
    </row>
    <row r="8" spans="1:8" ht="13.5">
      <c r="A8" s="10"/>
      <c r="B8" s="28"/>
      <c r="C8" s="51" t="s">
        <v>0</v>
      </c>
      <c r="D8" s="47"/>
      <c r="E8" s="6"/>
      <c r="F8" s="19"/>
      <c r="G8" s="24"/>
      <c r="H8" s="24"/>
    </row>
    <row r="9" spans="3:8" ht="13.5">
      <c r="C9" s="52" t="s">
        <v>1</v>
      </c>
      <c r="D9" s="47"/>
      <c r="E9" s="6"/>
      <c r="F9" s="19"/>
      <c r="G9" s="24"/>
      <c r="H9" s="24"/>
    </row>
    <row r="10" spans="2:8" ht="13.5">
      <c r="B10" s="8" t="s">
        <v>30</v>
      </c>
      <c r="C10" s="50" t="s">
        <v>31</v>
      </c>
      <c r="D10" s="47" t="s">
        <v>32</v>
      </c>
      <c r="E10" s="6" t="s">
        <v>33</v>
      </c>
      <c r="F10" s="19">
        <v>37980</v>
      </c>
      <c r="G10" s="24">
        <v>509.41</v>
      </c>
      <c r="H10" s="24">
        <v>7.26</v>
      </c>
    </row>
    <row r="11" spans="2:8" ht="13.5">
      <c r="B11" s="8" t="s">
        <v>34</v>
      </c>
      <c r="C11" s="50" t="s">
        <v>35</v>
      </c>
      <c r="D11" s="47" t="s">
        <v>36</v>
      </c>
      <c r="E11" s="6" t="s">
        <v>37</v>
      </c>
      <c r="F11" s="19">
        <v>255595</v>
      </c>
      <c r="G11" s="24">
        <v>438.86</v>
      </c>
      <c r="H11" s="24">
        <v>6.26</v>
      </c>
    </row>
    <row r="12" spans="2:8" ht="13.5">
      <c r="B12" s="8" t="s">
        <v>69</v>
      </c>
      <c r="C12" s="50" t="s">
        <v>70</v>
      </c>
      <c r="D12" s="47" t="s">
        <v>71</v>
      </c>
      <c r="E12" s="6" t="s">
        <v>48</v>
      </c>
      <c r="F12" s="19">
        <v>81364</v>
      </c>
      <c r="G12" s="24">
        <v>392.62</v>
      </c>
      <c r="H12" s="24">
        <v>5.6</v>
      </c>
    </row>
    <row r="13" spans="2:8" ht="13.5">
      <c r="B13" s="8" t="s">
        <v>38</v>
      </c>
      <c r="C13" s="50" t="s">
        <v>39</v>
      </c>
      <c r="D13" s="47" t="s">
        <v>40</v>
      </c>
      <c r="E13" s="6" t="s">
        <v>33</v>
      </c>
      <c r="F13" s="19">
        <v>26425</v>
      </c>
      <c r="G13" s="24">
        <v>365.58</v>
      </c>
      <c r="H13" s="24">
        <v>5.21</v>
      </c>
    </row>
    <row r="14" spans="2:8" ht="13.5">
      <c r="B14" s="8" t="s">
        <v>72</v>
      </c>
      <c r="C14" s="50" t="s">
        <v>73</v>
      </c>
      <c r="D14" s="47" t="s">
        <v>74</v>
      </c>
      <c r="E14" s="6" t="s">
        <v>37</v>
      </c>
      <c r="F14" s="19">
        <v>19373</v>
      </c>
      <c r="G14" s="24">
        <v>356.36</v>
      </c>
      <c r="H14" s="24">
        <v>5.08</v>
      </c>
    </row>
    <row r="15" spans="2:8" ht="13.5">
      <c r="B15" s="8" t="s">
        <v>184</v>
      </c>
      <c r="C15" s="50" t="s">
        <v>185</v>
      </c>
      <c r="D15" s="47" t="s">
        <v>186</v>
      </c>
      <c r="E15" s="6" t="s">
        <v>33</v>
      </c>
      <c r="F15" s="19">
        <v>111039</v>
      </c>
      <c r="G15" s="24">
        <v>348.16</v>
      </c>
      <c r="H15" s="24">
        <v>4.96</v>
      </c>
    </row>
    <row r="16" spans="2:8" ht="13.5">
      <c r="B16" s="8" t="s">
        <v>75</v>
      </c>
      <c r="C16" s="50" t="s">
        <v>76</v>
      </c>
      <c r="D16" s="47" t="s">
        <v>77</v>
      </c>
      <c r="E16" s="6" t="s">
        <v>48</v>
      </c>
      <c r="F16" s="19">
        <v>19775</v>
      </c>
      <c r="G16" s="24">
        <v>340.68</v>
      </c>
      <c r="H16" s="24">
        <v>4.86</v>
      </c>
    </row>
    <row r="17" spans="2:8" ht="13.5">
      <c r="B17" s="8" t="s">
        <v>41</v>
      </c>
      <c r="C17" s="50" t="s">
        <v>42</v>
      </c>
      <c r="D17" s="47" t="s">
        <v>43</v>
      </c>
      <c r="E17" s="6" t="s">
        <v>44</v>
      </c>
      <c r="F17" s="19">
        <v>10759</v>
      </c>
      <c r="G17" s="24">
        <v>338.62</v>
      </c>
      <c r="H17" s="24">
        <v>4.83</v>
      </c>
    </row>
    <row r="18" spans="2:8" ht="13.5">
      <c r="B18" s="8" t="s">
        <v>187</v>
      </c>
      <c r="C18" s="50" t="s">
        <v>188</v>
      </c>
      <c r="D18" s="47" t="s">
        <v>189</v>
      </c>
      <c r="E18" s="6" t="s">
        <v>33</v>
      </c>
      <c r="F18" s="19">
        <v>13475</v>
      </c>
      <c r="G18" s="24">
        <v>335.84</v>
      </c>
      <c r="H18" s="24">
        <v>4.79</v>
      </c>
    </row>
    <row r="19" spans="2:8" ht="13.5">
      <c r="B19" s="8" t="s">
        <v>49</v>
      </c>
      <c r="C19" s="50" t="s">
        <v>50</v>
      </c>
      <c r="D19" s="47" t="s">
        <v>51</v>
      </c>
      <c r="E19" s="6" t="s">
        <v>48</v>
      </c>
      <c r="F19" s="19">
        <v>161032</v>
      </c>
      <c r="G19" s="24">
        <v>334.71</v>
      </c>
      <c r="H19" s="24">
        <v>4.77</v>
      </c>
    </row>
    <row r="20" spans="2:8" ht="13.5">
      <c r="B20" s="8" t="s">
        <v>190</v>
      </c>
      <c r="C20" s="50" t="s">
        <v>191</v>
      </c>
      <c r="D20" s="47" t="s">
        <v>192</v>
      </c>
      <c r="E20" s="6" t="s">
        <v>44</v>
      </c>
      <c r="F20" s="19">
        <v>4331</v>
      </c>
      <c r="G20" s="24">
        <v>292.06</v>
      </c>
      <c r="H20" s="24">
        <v>4.16</v>
      </c>
    </row>
    <row r="21" spans="2:8" ht="13.5">
      <c r="B21" s="8" t="s">
        <v>45</v>
      </c>
      <c r="C21" s="50" t="s">
        <v>46</v>
      </c>
      <c r="D21" s="47" t="s">
        <v>47</v>
      </c>
      <c r="E21" s="6" t="s">
        <v>48</v>
      </c>
      <c r="F21" s="19">
        <v>11667</v>
      </c>
      <c r="G21" s="24">
        <v>281.64</v>
      </c>
      <c r="H21" s="24">
        <v>4.01</v>
      </c>
    </row>
    <row r="22" spans="2:8" ht="13.5">
      <c r="B22" s="8" t="s">
        <v>63</v>
      </c>
      <c r="C22" s="50" t="s">
        <v>64</v>
      </c>
      <c r="D22" s="47" t="s">
        <v>65</v>
      </c>
      <c r="E22" s="6" t="s">
        <v>33</v>
      </c>
      <c r="F22" s="19">
        <v>7491</v>
      </c>
      <c r="G22" s="24">
        <v>230.16</v>
      </c>
      <c r="H22" s="24">
        <v>3.28</v>
      </c>
    </row>
    <row r="23" spans="2:8" ht="13.5">
      <c r="B23" s="8" t="s">
        <v>98</v>
      </c>
      <c r="C23" s="50" t="s">
        <v>99</v>
      </c>
      <c r="D23" s="47" t="s">
        <v>100</v>
      </c>
      <c r="E23" s="6" t="s">
        <v>48</v>
      </c>
      <c r="F23" s="19">
        <v>8008</v>
      </c>
      <c r="G23" s="24">
        <v>226.11</v>
      </c>
      <c r="H23" s="24">
        <v>3.22</v>
      </c>
    </row>
    <row r="24" spans="2:8" ht="13.5">
      <c r="B24" s="8" t="s">
        <v>56</v>
      </c>
      <c r="C24" s="50" t="s">
        <v>57</v>
      </c>
      <c r="D24" s="47" t="s">
        <v>58</v>
      </c>
      <c r="E24" s="6" t="s">
        <v>59</v>
      </c>
      <c r="F24" s="19">
        <v>20269</v>
      </c>
      <c r="G24" s="24">
        <v>218.62</v>
      </c>
      <c r="H24" s="24">
        <v>3.12</v>
      </c>
    </row>
    <row r="25" spans="2:8" ht="13.5">
      <c r="B25" s="8" t="s">
        <v>52</v>
      </c>
      <c r="C25" s="50" t="s">
        <v>53</v>
      </c>
      <c r="D25" s="47" t="s">
        <v>54</v>
      </c>
      <c r="E25" s="6" t="s">
        <v>55</v>
      </c>
      <c r="F25" s="19">
        <v>14503</v>
      </c>
      <c r="G25" s="24">
        <v>214.21</v>
      </c>
      <c r="H25" s="24">
        <v>3.05</v>
      </c>
    </row>
    <row r="26" spans="2:8" ht="13.5">
      <c r="B26" s="8" t="s">
        <v>66</v>
      </c>
      <c r="C26" s="50" t="s">
        <v>67</v>
      </c>
      <c r="D26" s="47" t="s">
        <v>68</v>
      </c>
      <c r="E26" s="6" t="s">
        <v>59</v>
      </c>
      <c r="F26" s="19">
        <v>41868</v>
      </c>
      <c r="G26" s="24">
        <v>177.79</v>
      </c>
      <c r="H26" s="24">
        <v>2.53</v>
      </c>
    </row>
    <row r="27" spans="2:8" ht="13.5">
      <c r="B27" s="8" t="s">
        <v>60</v>
      </c>
      <c r="C27" s="50" t="s">
        <v>61</v>
      </c>
      <c r="D27" s="47" t="s">
        <v>62</v>
      </c>
      <c r="E27" s="6" t="s">
        <v>59</v>
      </c>
      <c r="F27" s="19">
        <v>45475</v>
      </c>
      <c r="G27" s="24">
        <v>161.32</v>
      </c>
      <c r="H27" s="24">
        <v>2.3</v>
      </c>
    </row>
    <row r="28" spans="2:8" ht="13.5">
      <c r="B28" s="8" t="s">
        <v>91</v>
      </c>
      <c r="C28" s="50" t="s">
        <v>92</v>
      </c>
      <c r="D28" s="47" t="s">
        <v>93</v>
      </c>
      <c r="E28" s="6" t="s">
        <v>94</v>
      </c>
      <c r="F28" s="19">
        <v>68410</v>
      </c>
      <c r="G28" s="24">
        <v>115.1</v>
      </c>
      <c r="H28" s="24">
        <v>1.64</v>
      </c>
    </row>
    <row r="29" spans="2:8" ht="13.5">
      <c r="B29" s="8" t="s">
        <v>82</v>
      </c>
      <c r="C29" s="50" t="s">
        <v>83</v>
      </c>
      <c r="D29" s="47" t="s">
        <v>84</v>
      </c>
      <c r="E29" s="6" t="s">
        <v>81</v>
      </c>
      <c r="F29" s="19">
        <v>1726</v>
      </c>
      <c r="G29" s="24">
        <v>89.54</v>
      </c>
      <c r="H29" s="24">
        <v>1.28</v>
      </c>
    </row>
    <row r="30" spans="2:8" ht="13.5">
      <c r="B30" s="8" t="s">
        <v>95</v>
      </c>
      <c r="C30" s="50" t="s">
        <v>96</v>
      </c>
      <c r="D30" s="47" t="s">
        <v>97</v>
      </c>
      <c r="E30" s="6" t="s">
        <v>81</v>
      </c>
      <c r="F30" s="19">
        <v>4000</v>
      </c>
      <c r="G30" s="24">
        <v>86.66</v>
      </c>
      <c r="H30" s="24">
        <v>1.24</v>
      </c>
    </row>
    <row r="31" spans="2:8" ht="13.5">
      <c r="B31" s="8" t="s">
        <v>88</v>
      </c>
      <c r="C31" s="50" t="s">
        <v>89</v>
      </c>
      <c r="D31" s="47" t="s">
        <v>90</v>
      </c>
      <c r="E31" s="6" t="s">
        <v>81</v>
      </c>
      <c r="F31" s="19">
        <v>17020</v>
      </c>
      <c r="G31" s="24">
        <v>85.18</v>
      </c>
      <c r="H31" s="24">
        <v>1.21</v>
      </c>
    </row>
    <row r="32" spans="2:8" ht="13.5">
      <c r="B32" s="8" t="s">
        <v>78</v>
      </c>
      <c r="C32" s="50" t="s">
        <v>79</v>
      </c>
      <c r="D32" s="47" t="s">
        <v>80</v>
      </c>
      <c r="E32" s="6" t="s">
        <v>81</v>
      </c>
      <c r="F32" s="19">
        <v>8170</v>
      </c>
      <c r="G32" s="24">
        <v>82.3</v>
      </c>
      <c r="H32" s="24">
        <v>1.17</v>
      </c>
    </row>
    <row r="33" spans="2:8" ht="13.5">
      <c r="B33" s="8" t="s">
        <v>85</v>
      </c>
      <c r="C33" s="50" t="s">
        <v>86</v>
      </c>
      <c r="D33" s="47" t="s">
        <v>87</v>
      </c>
      <c r="E33" s="6" t="s">
        <v>81</v>
      </c>
      <c r="F33" s="19">
        <v>20390</v>
      </c>
      <c r="G33" s="24">
        <v>80.55</v>
      </c>
      <c r="H33" s="24">
        <v>1.15</v>
      </c>
    </row>
    <row r="34" spans="3:8" ht="13.5">
      <c r="C34" s="53" t="s">
        <v>104</v>
      </c>
      <c r="D34" s="47"/>
      <c r="E34" s="6"/>
      <c r="F34" s="19"/>
      <c r="G34" s="25">
        <v>6102.08</v>
      </c>
      <c r="H34" s="25">
        <v>86.98</v>
      </c>
    </row>
    <row r="35" spans="3:8" ht="13.5">
      <c r="C35" s="50"/>
      <c r="D35" s="47"/>
      <c r="E35" s="6"/>
      <c r="F35" s="19"/>
      <c r="G35" s="24"/>
      <c r="H35" s="24"/>
    </row>
    <row r="36" spans="3:8" ht="13.5">
      <c r="C36" s="54" t="s">
        <v>3</v>
      </c>
      <c r="D36" s="47"/>
      <c r="E36" s="6"/>
      <c r="F36" s="19"/>
      <c r="G36" s="24" t="s">
        <v>2</v>
      </c>
      <c r="H36" s="24" t="s">
        <v>2</v>
      </c>
    </row>
    <row r="37" spans="3:8" ht="13.5">
      <c r="C37" s="50"/>
      <c r="D37" s="47"/>
      <c r="E37" s="6"/>
      <c r="F37" s="19"/>
      <c r="G37" s="24"/>
      <c r="H37" s="24"/>
    </row>
    <row r="38" spans="3:8" ht="13.5">
      <c r="C38" s="54" t="s">
        <v>4</v>
      </c>
      <c r="D38" s="47"/>
      <c r="E38" s="6"/>
      <c r="F38" s="19"/>
      <c r="G38" s="24" t="s">
        <v>2</v>
      </c>
      <c r="H38" s="24" t="s">
        <v>2</v>
      </c>
    </row>
    <row r="39" spans="3:8" ht="13.5">
      <c r="C39" s="50"/>
      <c r="D39" s="47"/>
      <c r="E39" s="6"/>
      <c r="F39" s="19"/>
      <c r="G39" s="24"/>
      <c r="H39" s="24"/>
    </row>
    <row r="40" spans="3:8" ht="13.5">
      <c r="C40" s="54" t="s">
        <v>5</v>
      </c>
      <c r="D40" s="47"/>
      <c r="E40" s="6"/>
      <c r="F40" s="19"/>
      <c r="G40" s="24"/>
      <c r="H40" s="24"/>
    </row>
    <row r="41" spans="3:8" ht="13.5">
      <c r="C41" s="50"/>
      <c r="D41" s="47"/>
      <c r="E41" s="6"/>
      <c r="F41" s="19"/>
      <c r="G41" s="24"/>
      <c r="H41" s="24"/>
    </row>
    <row r="42" spans="3:8" ht="13.5">
      <c r="C42" s="54" t="s">
        <v>6</v>
      </c>
      <c r="D42" s="47"/>
      <c r="E42" s="6"/>
      <c r="F42" s="19"/>
      <c r="G42" s="24" t="s">
        <v>2</v>
      </c>
      <c r="H42" s="24" t="s">
        <v>2</v>
      </c>
    </row>
    <row r="43" spans="3:8" ht="13.5">
      <c r="C43" s="50"/>
      <c r="D43" s="47"/>
      <c r="E43" s="6"/>
      <c r="F43" s="19"/>
      <c r="G43" s="24"/>
      <c r="H43" s="24"/>
    </row>
    <row r="44" spans="3:8" ht="13.5">
      <c r="C44" s="54" t="s">
        <v>7</v>
      </c>
      <c r="D44" s="47"/>
      <c r="E44" s="6"/>
      <c r="F44" s="19"/>
      <c r="G44" s="24" t="s">
        <v>2</v>
      </c>
      <c r="H44" s="24" t="s">
        <v>2</v>
      </c>
    </row>
    <row r="45" spans="3:8" ht="13.5">
      <c r="C45" s="50"/>
      <c r="D45" s="47"/>
      <c r="E45" s="6"/>
      <c r="F45" s="19"/>
      <c r="G45" s="24"/>
      <c r="H45" s="24"/>
    </row>
    <row r="46" spans="3:8" ht="13.5">
      <c r="C46" s="54" t="s">
        <v>8</v>
      </c>
      <c r="D46" s="47"/>
      <c r="E46" s="6"/>
      <c r="F46" s="19"/>
      <c r="G46" s="24" t="s">
        <v>2</v>
      </c>
      <c r="H46" s="24" t="s">
        <v>2</v>
      </c>
    </row>
    <row r="47" spans="3:8" ht="13.5">
      <c r="C47" s="50"/>
      <c r="D47" s="47"/>
      <c r="E47" s="6"/>
      <c r="F47" s="19"/>
      <c r="G47" s="24"/>
      <c r="H47" s="24"/>
    </row>
    <row r="48" spans="3:8" ht="13.5">
      <c r="C48" s="54" t="s">
        <v>9</v>
      </c>
      <c r="D48" s="47"/>
      <c r="E48" s="6"/>
      <c r="F48" s="19"/>
      <c r="G48" s="24" t="s">
        <v>2</v>
      </c>
      <c r="H48" s="24" t="s">
        <v>2</v>
      </c>
    </row>
    <row r="49" spans="3:8" ht="13.5">
      <c r="C49" s="50"/>
      <c r="D49" s="47"/>
      <c r="E49" s="6"/>
      <c r="F49" s="19"/>
      <c r="G49" s="24"/>
      <c r="H49" s="24"/>
    </row>
    <row r="50" spans="3:8" ht="13.5">
      <c r="C50" s="54" t="s">
        <v>10</v>
      </c>
      <c r="D50" s="47"/>
      <c r="E50" s="6"/>
      <c r="F50" s="19"/>
      <c r="G50" s="24" t="s">
        <v>2</v>
      </c>
      <c r="H50" s="24" t="s">
        <v>2</v>
      </c>
    </row>
    <row r="51" spans="3:8" ht="13.5">
      <c r="C51" s="50"/>
      <c r="D51" s="47"/>
      <c r="E51" s="6"/>
      <c r="F51" s="19"/>
      <c r="G51" s="24"/>
      <c r="H51" s="24"/>
    </row>
    <row r="52" spans="3:8" ht="13.5">
      <c r="C52" s="54" t="s">
        <v>11</v>
      </c>
      <c r="D52" s="47"/>
      <c r="E52" s="6"/>
      <c r="F52" s="19"/>
      <c r="G52" s="24"/>
      <c r="H52" s="24"/>
    </row>
    <row r="53" spans="3:8" ht="13.5">
      <c r="C53" s="50"/>
      <c r="D53" s="47"/>
      <c r="E53" s="6"/>
      <c r="F53" s="19"/>
      <c r="G53" s="24"/>
      <c r="H53" s="24"/>
    </row>
    <row r="54" spans="3:8" ht="13.5">
      <c r="C54" s="54" t="s">
        <v>13</v>
      </c>
      <c r="D54" s="47"/>
      <c r="E54" s="6"/>
      <c r="F54" s="19"/>
      <c r="G54" s="24" t="s">
        <v>2</v>
      </c>
      <c r="H54" s="24" t="s">
        <v>2</v>
      </c>
    </row>
    <row r="55" spans="3:8" ht="13.5">
      <c r="C55" s="50"/>
      <c r="D55" s="47"/>
      <c r="E55" s="6"/>
      <c r="F55" s="19"/>
      <c r="G55" s="24"/>
      <c r="H55" s="24"/>
    </row>
    <row r="56" spans="3:8" ht="13.5">
      <c r="C56" s="54" t="s">
        <v>14</v>
      </c>
      <c r="D56" s="47"/>
      <c r="E56" s="6"/>
      <c r="F56" s="19"/>
      <c r="G56" s="24" t="s">
        <v>2</v>
      </c>
      <c r="H56" s="24" t="s">
        <v>2</v>
      </c>
    </row>
    <row r="57" spans="3:8" ht="13.5">
      <c r="C57" s="50"/>
      <c r="D57" s="47"/>
      <c r="E57" s="6"/>
      <c r="F57" s="19"/>
      <c r="G57" s="24"/>
      <c r="H57" s="24"/>
    </row>
    <row r="58" spans="3:8" ht="13.5">
      <c r="C58" s="54" t="s">
        <v>15</v>
      </c>
      <c r="D58" s="47"/>
      <c r="E58" s="6"/>
      <c r="F58" s="19"/>
      <c r="G58" s="24" t="s">
        <v>2</v>
      </c>
      <c r="H58" s="24" t="s">
        <v>2</v>
      </c>
    </row>
    <row r="59" spans="3:8" ht="13.5">
      <c r="C59" s="50"/>
      <c r="D59" s="47"/>
      <c r="E59" s="6"/>
      <c r="F59" s="19"/>
      <c r="G59" s="24"/>
      <c r="H59" s="24"/>
    </row>
    <row r="60" spans="3:8" ht="13.5">
      <c r="C60" s="54" t="s">
        <v>16</v>
      </c>
      <c r="D60" s="47"/>
      <c r="E60" s="6"/>
      <c r="F60" s="19"/>
      <c r="G60" s="24" t="s">
        <v>2</v>
      </c>
      <c r="H60" s="24" t="s">
        <v>2</v>
      </c>
    </row>
    <row r="61" spans="3:8" ht="13.5">
      <c r="C61" s="50"/>
      <c r="D61" s="47"/>
      <c r="E61" s="6"/>
      <c r="F61" s="19"/>
      <c r="G61" s="24"/>
      <c r="H61" s="24"/>
    </row>
    <row r="62" spans="1:8" ht="13.5">
      <c r="A62" s="10"/>
      <c r="B62" s="28"/>
      <c r="C62" s="51" t="s">
        <v>17</v>
      </c>
      <c r="D62" s="47"/>
      <c r="E62" s="6"/>
      <c r="F62" s="19"/>
      <c r="G62" s="24"/>
      <c r="H62" s="24"/>
    </row>
    <row r="63" spans="1:8" ht="13.5">
      <c r="A63" s="28"/>
      <c r="B63" s="28"/>
      <c r="C63" s="55" t="s">
        <v>18</v>
      </c>
      <c r="D63" s="47"/>
      <c r="E63" s="6"/>
      <c r="F63" s="19"/>
      <c r="G63" s="24" t="s">
        <v>2</v>
      </c>
      <c r="H63" s="24" t="s">
        <v>2</v>
      </c>
    </row>
    <row r="64" spans="1:8" ht="13.5">
      <c r="A64" s="28"/>
      <c r="B64" s="28"/>
      <c r="C64" s="51"/>
      <c r="D64" s="47"/>
      <c r="E64" s="6"/>
      <c r="F64" s="19"/>
      <c r="G64" s="24"/>
      <c r="H64" s="24"/>
    </row>
    <row r="65" spans="1:8" ht="13.5">
      <c r="A65" s="28"/>
      <c r="B65" s="28"/>
      <c r="C65" s="55" t="s">
        <v>330</v>
      </c>
      <c r="D65" s="47"/>
      <c r="E65" s="6"/>
      <c r="F65" s="19"/>
      <c r="G65" s="24" t="s">
        <v>2</v>
      </c>
      <c r="H65" s="24" t="s">
        <v>2</v>
      </c>
    </row>
    <row r="66" spans="1:8" ht="13.5">
      <c r="A66" s="28"/>
      <c r="B66" s="28"/>
      <c r="C66" s="51"/>
      <c r="D66" s="47"/>
      <c r="E66" s="6"/>
      <c r="F66" s="19"/>
      <c r="G66" s="24"/>
      <c r="H66" s="24"/>
    </row>
    <row r="67" spans="1:8" ht="13.5">
      <c r="A67" s="28"/>
      <c r="B67" s="28"/>
      <c r="C67" s="55" t="s">
        <v>331</v>
      </c>
      <c r="D67" s="47"/>
      <c r="E67" s="6"/>
      <c r="F67" s="19"/>
      <c r="G67" s="24" t="s">
        <v>2</v>
      </c>
      <c r="H67" s="24" t="s">
        <v>2</v>
      </c>
    </row>
    <row r="68" spans="1:8" ht="13.5">
      <c r="A68" s="28"/>
      <c r="B68" s="28"/>
      <c r="C68" s="51"/>
      <c r="D68" s="47"/>
      <c r="E68" s="6"/>
      <c r="F68" s="19"/>
      <c r="G68" s="24"/>
      <c r="H68" s="24"/>
    </row>
    <row r="69" spans="3:8" ht="13.5">
      <c r="C69" s="52" t="s">
        <v>332</v>
      </c>
      <c r="D69" s="47"/>
      <c r="E69" s="6"/>
      <c r="F69" s="19"/>
      <c r="G69" s="24"/>
      <c r="H69" s="24"/>
    </row>
    <row r="70" spans="2:8" ht="13.5">
      <c r="B70" s="8" t="s">
        <v>129</v>
      </c>
      <c r="C70" s="50" t="s">
        <v>130</v>
      </c>
      <c r="D70" s="47"/>
      <c r="E70" s="6"/>
      <c r="F70" s="19"/>
      <c r="G70" s="24">
        <v>900</v>
      </c>
      <c r="H70" s="24">
        <v>12.83</v>
      </c>
    </row>
    <row r="71" spans="3:8" ht="13.5">
      <c r="C71" s="53" t="s">
        <v>104</v>
      </c>
      <c r="D71" s="47"/>
      <c r="E71" s="6"/>
      <c r="F71" s="19"/>
      <c r="G71" s="25">
        <v>900</v>
      </c>
      <c r="H71" s="25">
        <v>12.83</v>
      </c>
    </row>
    <row r="72" spans="3:8" ht="13.5">
      <c r="C72" s="50"/>
      <c r="D72" s="47"/>
      <c r="E72" s="6"/>
      <c r="F72" s="19"/>
      <c r="G72" s="24"/>
      <c r="H72" s="24"/>
    </row>
    <row r="73" spans="1:8" ht="13.5">
      <c r="A73" s="10"/>
      <c r="B73" s="28"/>
      <c r="C73" s="51" t="s">
        <v>19</v>
      </c>
      <c r="D73" s="47"/>
      <c r="E73" s="6"/>
      <c r="F73" s="19"/>
      <c r="G73" s="24"/>
      <c r="H73" s="24"/>
    </row>
    <row r="74" spans="2:8" ht="13.5">
      <c r="B74" s="8"/>
      <c r="C74" s="50" t="s">
        <v>131</v>
      </c>
      <c r="D74" s="47"/>
      <c r="E74" s="6"/>
      <c r="F74" s="19"/>
      <c r="G74" s="24">
        <v>13.58</v>
      </c>
      <c r="H74" s="24">
        <v>0.19</v>
      </c>
    </row>
    <row r="75" spans="3:8" ht="13.5">
      <c r="C75" s="53" t="s">
        <v>104</v>
      </c>
      <c r="D75" s="47"/>
      <c r="E75" s="6"/>
      <c r="F75" s="19"/>
      <c r="G75" s="25">
        <v>13.58</v>
      </c>
      <c r="H75" s="25">
        <v>0.19</v>
      </c>
    </row>
    <row r="76" spans="3:8" ht="13.5">
      <c r="C76" s="50"/>
      <c r="D76" s="47"/>
      <c r="E76" s="6"/>
      <c r="F76" s="19"/>
      <c r="G76" s="24"/>
      <c r="H76" s="24"/>
    </row>
    <row r="77" spans="3:8" ht="14.25" thickBot="1">
      <c r="C77" s="56" t="s">
        <v>132</v>
      </c>
      <c r="D77" s="48"/>
      <c r="E77" s="5"/>
      <c r="F77" s="20"/>
      <c r="G77" s="26">
        <v>7015.66</v>
      </c>
      <c r="H77" s="26">
        <f>_xlfn.SUMIFS(H:H,C:C,"Total")</f>
        <v>100</v>
      </c>
    </row>
    <row r="78" ht="14.25" thickBot="1"/>
    <row r="79" spans="3:8" ht="13.5">
      <c r="C79" s="201" t="s">
        <v>338</v>
      </c>
      <c r="D79" s="199"/>
      <c r="E79" s="199"/>
      <c r="F79" s="200"/>
      <c r="G79" s="195"/>
      <c r="H79" s="202"/>
    </row>
    <row r="80" spans="3:8" ht="14.25" thickBot="1">
      <c r="C80" s="203" t="s">
        <v>336</v>
      </c>
      <c r="D80" s="204"/>
      <c r="E80" s="204"/>
      <c r="F80" s="205"/>
      <c r="G80" s="206"/>
      <c r="H80" s="207"/>
    </row>
    <row r="81" spans="6:51" s="196" customFormat="1" ht="14.25" thickBot="1">
      <c r="F81" s="16"/>
      <c r="G81" s="13"/>
      <c r="H81" s="13"/>
      <c r="I81" s="197"/>
      <c r="AF81" s="197"/>
      <c r="AS81" s="197"/>
      <c r="AU81" s="197"/>
      <c r="AY81" s="197"/>
    </row>
    <row r="82" spans="3:8" ht="13.5">
      <c r="C82" s="201" t="s">
        <v>226</v>
      </c>
      <c r="D82" s="208"/>
      <c r="E82" s="208"/>
      <c r="F82" s="208"/>
      <c r="G82" s="208"/>
      <c r="H82" s="209"/>
    </row>
    <row r="83" spans="3:8" ht="13.5">
      <c r="C83" s="58" t="s">
        <v>227</v>
      </c>
      <c r="D83" s="59"/>
      <c r="E83" s="60"/>
      <c r="F83" s="60"/>
      <c r="G83" s="59"/>
      <c r="H83" s="127"/>
    </row>
    <row r="84" spans="3:8" ht="40.5">
      <c r="C84" s="212" t="s">
        <v>228</v>
      </c>
      <c r="D84" s="213" t="s">
        <v>229</v>
      </c>
      <c r="E84" s="61" t="s">
        <v>230</v>
      </c>
      <c r="F84" s="61" t="s">
        <v>230</v>
      </c>
      <c r="G84" s="61" t="s">
        <v>231</v>
      </c>
      <c r="H84" s="127"/>
    </row>
    <row r="85" spans="3:8" ht="13.5">
      <c r="C85" s="212"/>
      <c r="D85" s="213"/>
      <c r="E85" s="61" t="s">
        <v>232</v>
      </c>
      <c r="F85" s="61" t="s">
        <v>233</v>
      </c>
      <c r="G85" s="61" t="s">
        <v>232</v>
      </c>
      <c r="H85" s="127"/>
    </row>
    <row r="86" spans="3:8" ht="13.5">
      <c r="C86" s="180" t="s">
        <v>2</v>
      </c>
      <c r="D86" s="181" t="s">
        <v>2</v>
      </c>
      <c r="E86" s="181" t="s">
        <v>2</v>
      </c>
      <c r="F86" s="181" t="s">
        <v>2</v>
      </c>
      <c r="G86" s="181" t="s">
        <v>2</v>
      </c>
      <c r="H86" s="127"/>
    </row>
    <row r="87" spans="3:8" ht="15.75">
      <c r="C87" s="64" t="s">
        <v>234</v>
      </c>
      <c r="D87" s="65"/>
      <c r="E87" s="65"/>
      <c r="F87" s="65"/>
      <c r="G87" s="65"/>
      <c r="H87" s="127"/>
    </row>
    <row r="88" spans="3:8" ht="15.75">
      <c r="C88" s="66"/>
      <c r="D88" s="57"/>
      <c r="E88" s="57"/>
      <c r="F88" s="57"/>
      <c r="G88" s="57"/>
      <c r="H88" s="127"/>
    </row>
    <row r="89" spans="3:8" ht="15.75">
      <c r="C89" s="66" t="s">
        <v>235</v>
      </c>
      <c r="D89" s="57"/>
      <c r="E89" s="57"/>
      <c r="F89" s="57"/>
      <c r="G89" s="57"/>
      <c r="H89" s="127"/>
    </row>
    <row r="90" spans="3:8" ht="13.5">
      <c r="C90" s="198"/>
      <c r="D90" s="57"/>
      <c r="E90" s="57"/>
      <c r="F90" s="57"/>
      <c r="G90" s="57"/>
      <c r="H90" s="127"/>
    </row>
    <row r="91" spans="3:8" ht="15.75">
      <c r="C91" s="66" t="s">
        <v>236</v>
      </c>
      <c r="D91" s="57"/>
      <c r="E91" s="57"/>
      <c r="F91" s="57"/>
      <c r="G91" s="57"/>
      <c r="H91" s="127"/>
    </row>
    <row r="92" spans="3:8" ht="13.5">
      <c r="C92" s="68" t="s">
        <v>237</v>
      </c>
      <c r="D92" s="69" t="s">
        <v>297</v>
      </c>
      <c r="E92" s="69" t="s">
        <v>298</v>
      </c>
      <c r="F92" s="57"/>
      <c r="G92" s="57"/>
      <c r="H92" s="127"/>
    </row>
    <row r="93" spans="3:8" ht="13.5">
      <c r="C93" s="68" t="s">
        <v>238</v>
      </c>
      <c r="D93" s="70">
        <v>11.9035</v>
      </c>
      <c r="E93" s="155">
        <v>12.6001</v>
      </c>
      <c r="F93" s="57"/>
      <c r="G93" s="57"/>
      <c r="H93" s="127"/>
    </row>
    <row r="94" spans="3:8" ht="13.5">
      <c r="C94" s="68" t="s">
        <v>239</v>
      </c>
      <c r="D94" s="70">
        <v>11.7424</v>
      </c>
      <c r="E94" s="155">
        <v>12.4176</v>
      </c>
      <c r="F94" s="57"/>
      <c r="G94" s="57"/>
      <c r="H94" s="127"/>
    </row>
    <row r="95" spans="3:8" ht="13.5">
      <c r="C95" s="198"/>
      <c r="D95" s="57"/>
      <c r="E95" s="57"/>
      <c r="F95" s="57"/>
      <c r="G95" s="57"/>
      <c r="H95" s="127"/>
    </row>
    <row r="96" spans="3:8" ht="15.75">
      <c r="C96" s="66" t="s">
        <v>300</v>
      </c>
      <c r="D96" s="71"/>
      <c r="E96" s="71"/>
      <c r="F96" s="71"/>
      <c r="G96" s="57"/>
      <c r="H96" s="127"/>
    </row>
    <row r="97" spans="3:8" ht="15.75">
      <c r="C97" s="66"/>
      <c r="D97" s="71"/>
      <c r="E97" s="71"/>
      <c r="F97" s="71"/>
      <c r="G97" s="57"/>
      <c r="H97" s="127"/>
    </row>
    <row r="98" spans="3:8" ht="15.75">
      <c r="C98" s="66" t="s">
        <v>301</v>
      </c>
      <c r="D98" s="71"/>
      <c r="E98" s="71"/>
      <c r="F98" s="71"/>
      <c r="G98" s="57"/>
      <c r="H98" s="127"/>
    </row>
    <row r="99" spans="3:8" ht="15.75">
      <c r="C99" s="66"/>
      <c r="D99" s="71"/>
      <c r="E99" s="71"/>
      <c r="F99" s="71"/>
      <c r="G99" s="57"/>
      <c r="H99" s="127"/>
    </row>
    <row r="100" spans="3:8" ht="15.75">
      <c r="C100" s="66" t="s">
        <v>314</v>
      </c>
      <c r="D100" s="71"/>
      <c r="E100" s="72"/>
      <c r="F100" s="73"/>
      <c r="G100" s="57"/>
      <c r="H100" s="127"/>
    </row>
    <row r="101" spans="3:8" ht="15.75">
      <c r="C101" s="74" t="s">
        <v>240</v>
      </c>
      <c r="D101" s="71"/>
      <c r="E101" s="71"/>
      <c r="F101" s="71"/>
      <c r="G101" s="57"/>
      <c r="H101" s="127"/>
    </row>
    <row r="102" spans="3:8" ht="15.75">
      <c r="C102" s="75"/>
      <c r="D102" s="71"/>
      <c r="E102" s="71"/>
      <c r="F102" s="71"/>
      <c r="G102" s="57"/>
      <c r="H102" s="127"/>
    </row>
    <row r="103" spans="3:8" ht="15.75">
      <c r="C103" s="66" t="s">
        <v>315</v>
      </c>
      <c r="D103" s="71"/>
      <c r="E103" s="71"/>
      <c r="F103" s="71"/>
      <c r="G103" s="57"/>
      <c r="H103" s="127"/>
    </row>
    <row r="104" spans="3:8" ht="15.75">
      <c r="C104" s="66"/>
      <c r="D104" s="71"/>
      <c r="E104" s="71"/>
      <c r="F104" s="71"/>
      <c r="G104" s="57"/>
      <c r="H104" s="127"/>
    </row>
    <row r="105" spans="3:8" ht="15.75">
      <c r="C105" s="66" t="s">
        <v>319</v>
      </c>
      <c r="D105" s="71"/>
      <c r="E105" s="71"/>
      <c r="F105" s="72"/>
      <c r="G105" s="57"/>
      <c r="H105" s="127"/>
    </row>
    <row r="106" spans="3:8" ht="15.75">
      <c r="C106" s="66"/>
      <c r="D106" s="71"/>
      <c r="E106" s="71"/>
      <c r="F106" s="71"/>
      <c r="G106" s="57"/>
      <c r="H106" s="127"/>
    </row>
    <row r="107" spans="3:8" ht="15.75">
      <c r="C107" s="66" t="s">
        <v>321</v>
      </c>
      <c r="D107" s="71"/>
      <c r="E107" s="71"/>
      <c r="F107" s="72"/>
      <c r="G107" s="57"/>
      <c r="H107" s="127"/>
    </row>
    <row r="108" spans="3:8" ht="15.75">
      <c r="C108" s="66"/>
      <c r="D108" s="71"/>
      <c r="E108" s="71"/>
      <c r="F108" s="71"/>
      <c r="G108" s="57"/>
      <c r="H108" s="127"/>
    </row>
    <row r="109" spans="3:8" ht="15.75">
      <c r="C109" s="66" t="s">
        <v>342</v>
      </c>
      <c r="D109" s="71"/>
      <c r="E109" s="71"/>
      <c r="F109" s="71"/>
      <c r="G109" s="57"/>
      <c r="H109" s="127"/>
    </row>
    <row r="110" spans="3:8" ht="15.75">
      <c r="C110" s="66"/>
      <c r="D110" s="71"/>
      <c r="E110" s="71"/>
      <c r="F110" s="71"/>
      <c r="G110" s="57"/>
      <c r="H110" s="127"/>
    </row>
    <row r="111" spans="3:8" ht="15.75">
      <c r="C111" s="66" t="s">
        <v>316</v>
      </c>
      <c r="D111" s="71"/>
      <c r="E111" s="71"/>
      <c r="F111" s="71"/>
      <c r="G111" s="57"/>
      <c r="H111" s="127"/>
    </row>
    <row r="112" spans="3:8" ht="15.75">
      <c r="C112" s="66"/>
      <c r="D112" s="71"/>
      <c r="E112" s="71"/>
      <c r="F112" s="71"/>
      <c r="G112" s="57"/>
      <c r="H112" s="127"/>
    </row>
    <row r="113" spans="3:8" ht="15.75">
      <c r="C113" s="66" t="s">
        <v>296</v>
      </c>
      <c r="D113" s="71"/>
      <c r="E113" s="71"/>
      <c r="F113" s="71"/>
      <c r="G113" s="57"/>
      <c r="H113" s="127"/>
    </row>
    <row r="114" spans="3:8" ht="14.25" thickBot="1">
      <c r="C114" s="156"/>
      <c r="D114" s="157"/>
      <c r="E114" s="157"/>
      <c r="F114" s="158"/>
      <c r="G114" s="159"/>
      <c r="H114" s="169"/>
    </row>
  </sheetData>
  <sheetProtection/>
  <mergeCells count="3">
    <mergeCell ref="C84:C85"/>
    <mergeCell ref="D84:D85"/>
    <mergeCell ref="D3:H3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2020-10-09T17:01:58Z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