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4" activeTab="0"/>
  </bookViews>
  <sheets>
    <sheet name="Equity scheme Portfolio" sheetId="1" r:id="rId1"/>
    <sheet name="Derivative Position" sheetId="2" r:id="rId2"/>
    <sheet name="Liquid Scheme Portfolio" sheetId="3" r:id="rId3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<sst xmlns="http://schemas.openxmlformats.org/spreadsheetml/2006/main" count="466" uniqueCount="316">
  <si>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</si>
  <si>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</si>
  <si>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</si>
  <si>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</si>
  <si>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March 31, 2019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</si>
  <si>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</si>
  <si>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</si>
  <si>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</si>
  <si>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</si>
  <si>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</si>
  <si>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</si>
  <si>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</si>
  <si>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</si>
  <si>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</si>
  <si>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</si>
  <si>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</si>
  <si>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</si>
  <si>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</si>
  <si>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</si>
  <si>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</si>
  <si>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</si>
  <si>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</si>
  <si>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</si>
  <si>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</si>
  <si>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</si>
  <si>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</si>
  <si>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Hero Motocorp Ltd</t>
  </si>
  <si>
    <t>INE158A01026</t>
  </si>
  <si>
    <t>Auto</t>
  </si>
  <si>
    <t>Balkrishna Industries Ltd</t>
  </si>
  <si>
    <t>INE787D01026</t>
  </si>
  <si>
    <t>Auto Ancillaries</t>
  </si>
  <si>
    <t>Axis Bank Ltd</t>
  </si>
  <si>
    <t>INE238A01034</t>
  </si>
  <si>
    <t>ICICI Bank Ltd</t>
  </si>
  <si>
    <t>INE090A01021</t>
  </si>
  <si>
    <t>Zydus Wellness Ltd</t>
  </si>
  <si>
    <t>INE768C01010</t>
  </si>
  <si>
    <t>Consumer Non Durables</t>
  </si>
  <si>
    <t>Mphasis Ltd(prev)Mphasis BFL Ltd</t>
  </si>
  <si>
    <t>INE356A01018</t>
  </si>
  <si>
    <t>Maharashtra Scooters Ltd</t>
  </si>
  <si>
    <t>INE288A01013</t>
  </si>
  <si>
    <t>Lupin Ltd</t>
  </si>
  <si>
    <t>INE326A01037</t>
  </si>
  <si>
    <t>Pharmaceuticals</t>
  </si>
  <si>
    <t>Mahindra Holidays &amp; Resorts India Ltd</t>
  </si>
  <si>
    <t>INE998I01010</t>
  </si>
  <si>
    <t>Hotels, Resorts and Other Recreational Activities</t>
  </si>
  <si>
    <t>Dr.Reddys Laboratories Ltd</t>
  </si>
  <si>
    <t>INE089A01023</t>
  </si>
  <si>
    <t>IPCA Laboratories Ltd</t>
  </si>
  <si>
    <t>INE571A01020</t>
  </si>
  <si>
    <t xml:space="preserve">Indraprastha Gas Ltd </t>
  </si>
  <si>
    <t>INE203G01027</t>
  </si>
  <si>
    <t>Gas</t>
  </si>
  <si>
    <t>ICRA Ltd</t>
  </si>
  <si>
    <t>INE725G01011</t>
  </si>
  <si>
    <t>Sun Pharmaceuticals Industries Ltd</t>
  </si>
  <si>
    <t>INE044A01036</t>
  </si>
  <si>
    <t>Arbitrage</t>
  </si>
  <si>
    <t xml:space="preserve">Housing Development Fin Corp Ltd </t>
  </si>
  <si>
    <t>INE001A01036</t>
  </si>
  <si>
    <t>Tata Steel Ltd</t>
  </si>
  <si>
    <t>INE081A01012</t>
  </si>
  <si>
    <t>Ferrous Metals</t>
  </si>
  <si>
    <t>Maruti Suzuki India Ltd</t>
  </si>
  <si>
    <t>INE585B01010</t>
  </si>
  <si>
    <t>Century Textiles Industries Ltd.</t>
  </si>
  <si>
    <t>INE055A01016</t>
  </si>
  <si>
    <t>Cement</t>
  </si>
  <si>
    <t>State Bank Of India Ltd</t>
  </si>
  <si>
    <t>INE062A01020</t>
  </si>
  <si>
    <t>Yes Bank Ltd</t>
  </si>
  <si>
    <t>INE528G01027</t>
  </si>
  <si>
    <t>YES BANK-25APR2019 FUT  #</t>
  </si>
  <si>
    <t>SBIN-25APR2019 FUT  #</t>
  </si>
  <si>
    <t>CENTURY TEX-25APR2019 FUT  #</t>
  </si>
  <si>
    <t>MARUTI SUZUKI-25APR2019 FUT  #</t>
  </si>
  <si>
    <t>TATA STEEL-25APR2019 FUT  #</t>
  </si>
  <si>
    <t>HDFC-25APR2019 FUT  #</t>
  </si>
  <si>
    <t>Foreign Securities / ADRs / GDRs</t>
  </si>
  <si>
    <t>Alphabet INC</t>
  </si>
  <si>
    <t>US02079K1079</t>
  </si>
  <si>
    <t>Internet and Technology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</si>
  <si>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</si>
  <si>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</si>
  <si>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</si>
  <si>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</si>
  <si>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</si>
  <si>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</si>
  <si>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</si>
  <si>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</si>
  <si>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</si>
  <si>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</si>
  <si>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3M CO</t>
  </si>
  <si>
    <t>US88579Y1010</t>
  </si>
  <si>
    <t>Industrial Conglomerates</t>
  </si>
  <si>
    <t>Amazon Com INC</t>
  </si>
  <si>
    <t>US0231351067</t>
  </si>
  <si>
    <t>Consumer Services</t>
  </si>
  <si>
    <t>CUR_USDINR-26APR2019 FUT  #</t>
  </si>
  <si>
    <t>Misc.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</si>
  <si>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</si>
  <si>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</si>
  <si>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</si>
  <si>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</si>
  <si>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</si>
  <si>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</si>
  <si>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</si>
  <si>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</si>
  <si>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</si>
  <si>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</si>
  <si>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</si>
  <si>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</si>
  <si>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</si>
  <si>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</si>
  <si>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</si>
  <si>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</si>
  <si>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</si>
  <si>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</si>
  <si>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</si>
  <si>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</si>
  <si>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</si>
  <si>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</si>
  <si>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</si>
  <si>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</si>
  <si>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</si>
  <si>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</si>
  <si>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</si>
  <si>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</si>
  <si>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01, 2019 (Rs.)</t>
  </si>
  <si>
    <t>March 29, 2019 (Rs.)</t>
  </si>
  <si>
    <t>Direct Plan</t>
  </si>
  <si>
    <t>Regular Plan</t>
  </si>
  <si>
    <t>Face Value per unit = Rs.10/-</t>
  </si>
  <si>
    <t>(4)</t>
  </si>
  <si>
    <t>No Dividend declared during the period ended March 31, 2019</t>
  </si>
  <si>
    <t>(5)</t>
  </si>
  <si>
    <t>No Bonus declared during the period ended March 31, 2019</t>
  </si>
  <si>
    <t>(6)</t>
  </si>
  <si>
    <t>Total outstanding exposure in derivative instruments as on March 31, 2019: Rs.(6,278,201,100.45)</t>
  </si>
  <si>
    <t>For details on derivatives positions for the period ended March 31, please refer to derivatives disclosure table</t>
  </si>
  <si>
    <t>(7)</t>
  </si>
  <si>
    <t>Total investment in Foreign Securities / ADRs / GDRs as on March 31, 2019: Rs.4,860,923,376.54</t>
  </si>
  <si>
    <t>(8)</t>
  </si>
  <si>
    <t>Total Commission paid in the month of March 2019:2,202,601.93</t>
  </si>
  <si>
    <t>(9)</t>
  </si>
  <si>
    <t>Total Brokerage paid for Buying/ Selling of Investment for March 2019 is Rs.2,218,158.00</t>
  </si>
  <si>
    <t>(10)</t>
  </si>
  <si>
    <t>Portfolio Turnover Ratio (Including Equity Arbitrage): 229.33%</t>
  </si>
  <si>
    <t>(11)</t>
  </si>
  <si>
    <t>Portfolio Turnover Ratio (Excluding Equity Arbitrage):1.03%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</si>
  <si>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</si>
  <si>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</si>
  <si>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</si>
  <si>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</si>
  <si>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</si>
  <si>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</si>
  <si>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</si>
  <si>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</si>
  <si>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</si>
  <si>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</si>
  <si>
    <r>
      <t xml:space="preserve">       Corporate Office: </t>
    </r>
    <r>
      <rPr>
        <sz val="10"/>
        <rFont val="Arial"/>
        <family val="2"/>
      </rPr>
      <t>81/82</t>
    </r>
    <r>
      <rPr>
        <sz val="10"/>
        <color indexed="8"/>
        <rFont val="Arial"/>
        <family val="2"/>
      </rPr>
      <t>, 8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Floor, Sakhar Bhavan, Ramnath Goenka Marg, 230, Nariman Point, Mumbai 400 021.</t>
    </r>
  </si>
  <si>
    <t>Parag Parikh Long Term Equity Fund (An Open Ended  Equity Scheme)</t>
  </si>
  <si>
    <t>DETAILS OF INVESTMENT IN DERIVATIVE INSTRUMENTS OF PARAG PARIKH LONG TERM EQUITY FUND AS ON    MARCH 31, 2019</t>
  </si>
  <si>
    <t>A. Hedging Positions through Futures as on March 31, 2019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</si>
  <si>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</si>
  <si>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</si>
  <si>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</si>
  <si>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</si>
  <si>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</si>
  <si>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lakhs) </t>
  </si>
  <si>
    <t>(a)</t>
  </si>
  <si>
    <t>Equity Future</t>
  </si>
  <si>
    <t>CENTURYTEX25Apr2019</t>
  </si>
  <si>
    <t>HDFC25Apr2019</t>
  </si>
  <si>
    <t>MARUTI25Apr2019</t>
  </si>
  <si>
    <t>SBIN25Apr2019</t>
  </si>
  <si>
    <t>TATASTEEL25Apr2019</t>
  </si>
  <si>
    <t>YESBANK25Apr2019</t>
  </si>
  <si>
    <t>(b)</t>
  </si>
  <si>
    <t>Currency Future</t>
  </si>
  <si>
    <t>CUR_USDINR-26APR2019 FUT</t>
  </si>
  <si>
    <t>Total %age of existing assets hedged through futures: 14.48%</t>
  </si>
  <si>
    <t>Note:</t>
  </si>
  <si>
    <r>
      <t>In addition to this, 27.97% of our Portfolio is in Foreign Securities (USD) and</t>
    </r>
    <r>
      <rPr>
        <sz val="9"/>
        <color indexed="8"/>
        <rFont val="Arial"/>
        <family val="2"/>
      </rPr>
      <t xml:space="preserve"> 0.799% </t>
    </r>
    <r>
      <rPr>
        <sz val="9"/>
        <rFont val="Arial"/>
        <family val="2"/>
      </rPr>
      <t>is in Foreign Currency (USD). 74.94% of total Foreign Portfolio (USD) is hedged through Currency Derivatives to avoid currency risk.</t>
    </r>
  </si>
  <si>
    <t>For the month of March 31, 2019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</si>
  <si>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</si>
  <si>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</si>
  <si>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</si>
  <si>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</si>
  <si>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</si>
  <si>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Derivatives positions are taken to hedge against currency fluctuation and towards arbitrage trades.</t>
  </si>
  <si>
    <t>B. Other than Hedging Position through Future as on March 31, 2019: Nil</t>
  </si>
  <si>
    <t>C. Hedging Position through Put Options as on March 31, 2019: Nil</t>
  </si>
  <si>
    <t>D. Other than Hedging Position through Options as on March 31, 2019: Nil</t>
  </si>
  <si>
    <t>E. Hedging Positions through swaps as on March 31, 2019: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</si>
  <si>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</si>
  <si>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</si>
  <si>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</si>
  <si>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March 31, 2019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</si>
  <si>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</si>
  <si>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</si>
  <si>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</si>
  <si>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</si>
  <si>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</si>
  <si>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</si>
  <si>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</si>
  <si>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</si>
  <si>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</si>
  <si>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</si>
  <si>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</si>
  <si>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</si>
  <si>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07.77% PUNJAB SDL 2019 09/04/2019</t>
  </si>
  <si>
    <t>IN2820090016</t>
  </si>
  <si>
    <t>Sovereign</t>
  </si>
  <si>
    <t>07.28% GOVT STOCK - 03 06 2019</t>
  </si>
  <si>
    <t>IN0020130038</t>
  </si>
  <si>
    <t>Total (B)</t>
  </si>
  <si>
    <t>IOCL 70D CP - 04 Apr 2019</t>
  </si>
  <si>
    <t>INE242A14KL9</t>
  </si>
  <si>
    <t>ICRA A1+</t>
  </si>
  <si>
    <t>HDFC Ltd CP - 04 04 2019</t>
  </si>
  <si>
    <t>INE001A14UN4</t>
  </si>
  <si>
    <t>NTPC LTD CP - 12 Apr 2019</t>
  </si>
  <si>
    <t>INE733E14286</t>
  </si>
  <si>
    <t>NABARD CP 08 May 2019</t>
  </si>
  <si>
    <t>INE261F14FA1</t>
  </si>
  <si>
    <t>AXIS BANK LTD CD - 25 Apr 2019</t>
  </si>
  <si>
    <t>INE238A167J4</t>
  </si>
  <si>
    <t>CRISIL A1+</t>
  </si>
  <si>
    <t>Total of CP &amp; CD</t>
  </si>
  <si>
    <t>Treasury bills</t>
  </si>
  <si>
    <t>91 Days T Bill - 02 05 2019</t>
  </si>
  <si>
    <t>IN002018X476</t>
  </si>
  <si>
    <t>91 Days TBill- 30 05 2019</t>
  </si>
  <si>
    <t>IN002018X526</t>
  </si>
  <si>
    <t>182 Days T Bill - 06 06 2019</t>
  </si>
  <si>
    <t>IN002018Y367</t>
  </si>
  <si>
    <t>182 Days T Bill - 04 04 2019</t>
  </si>
  <si>
    <t>IN002018Y276</t>
  </si>
  <si>
    <t>91 Days T Bill - 11 04 2019</t>
  </si>
  <si>
    <t>IN002018X443</t>
  </si>
  <si>
    <t>91 Days T Bill - 18 04 2019</t>
  </si>
  <si>
    <t>IN002018X450</t>
  </si>
  <si>
    <t>182 Days T Bill - 19 04 2019</t>
  </si>
  <si>
    <t>IN002018Y292</t>
  </si>
  <si>
    <t>91 Days T Bill - 16 05 2019</t>
  </si>
  <si>
    <t>IN002018X492</t>
  </si>
  <si>
    <t>364 Days T Bill - 23 05 2019</t>
  </si>
  <si>
    <t>IN002018Z083</t>
  </si>
  <si>
    <t>91 Days T Bill - 13 06 2019</t>
  </si>
  <si>
    <t>IN002018X542</t>
  </si>
  <si>
    <t>91 Days T Bill - 27 06 2019</t>
  </si>
  <si>
    <t>IN002018X567</t>
  </si>
  <si>
    <t>Total of T-Bills</t>
  </si>
  <si>
    <t>(iv)</t>
  </si>
  <si>
    <t>Tri-Party Repo ^</t>
  </si>
  <si>
    <t>C</t>
  </si>
  <si>
    <r>
      <t xml:space="preserve">TERM DEPOSITS PLACED AS MARGIN </t>
    </r>
    <r>
      <rPr>
        <b/>
        <sz val="10"/>
        <rFont val="Arial"/>
        <family val="2"/>
      </rPr>
      <t>^</t>
    </r>
  </si>
  <si>
    <t>HDFC Bank Ltd. (91 Days FD - MD 18 Jun 2019)</t>
  </si>
  <si>
    <t>HDFC Bank Ltd. (368 Days FD - MD 04 Oct 2019)</t>
  </si>
  <si>
    <t xml:space="preserve">Total (C) </t>
  </si>
  <si>
    <t>D</t>
  </si>
  <si>
    <t>OTHERS ^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</si>
  <si>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</si>
  <si>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</si>
  <si>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</si>
  <si>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</si>
  <si>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</si>
  <si>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</si>
  <si>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March 1,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</si>
  <si>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</si>
  <si>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</si>
  <si>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</si>
  <si>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</si>
  <si>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</si>
  <si>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</si>
  <si>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</si>
  <si>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</si>
  <si>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</si>
  <si>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</si>
  <si>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</si>
  <si>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</si>
  <si>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</si>
  <si>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</si>
  <si>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</si>
  <si>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</si>
  <si>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</si>
  <si>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2019-03-05</t>
  </si>
  <si>
    <t>LFWDZ</t>
  </si>
  <si>
    <t>2019-03-11</t>
  </si>
  <si>
    <t>2019-03-18</t>
  </si>
  <si>
    <t>2019-03-25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</si>
  <si>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</si>
  <si>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</si>
  <si>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</si>
  <si>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</si>
  <si>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</si>
  <si>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</si>
  <si>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</si>
  <si>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</si>
  <si>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March 31, 2019: Nil</t>
  </si>
  <si>
    <t>Total investment in Foreign Securities / ADRs / GDRs as on March 31, 2019: Nil</t>
  </si>
  <si>
    <t>Details of transactions of "Credit Default Swap" for half year ended March 31, 2019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</si>
  <si>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</si>
  <si>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</si>
  <si>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</si>
  <si>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</si>
  <si>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</si>
  <si>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</si>
  <si>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32.02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</si>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</sst>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"/>
    <numFmt numFmtId="169" formatCode="@"/>
    <numFmt numFmtId="170" formatCode="0.00"/>
    <numFmt numFmtId="171" formatCode="0.00%"/>
    <numFmt numFmtId="172" formatCode="#,##0.00_);[RED]\(#,##0.00\)"/>
    <numFmt numFmtId="173" formatCode="#,##0.00%\ ;\(#,##0.00%\)"/>
    <numFmt numFmtId="174" formatCode="0.0000"/>
    <numFmt numFmtId="175" formatCode="#,###.0000"/>
    <numFmt numFmtId="176" formatCode="_(* #,##0\);_(* \(#,##0\);_(* \-??_);_(@_)"/>
    <numFmt numFmtId="177" formatCode="#,###.00"/>
    <numFmt numFmtId="178" formatCode="#,##0_);\(#,##0\)"/>
    <numFmt numFmtId="179" formatCode="0.00000"/>
    <numFmt numFmtId="180" formatCode="MMM\-YY"/>
    <numFmt numFmtId="181" formatCode="0.00000000"/>
    <numFmt numFmtId="182" formatCode="#,##0.0000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Arial"/>
      <family val="2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35">
    <xf numFmtId="164" fontId="0" fillId="0" borderId="0" xfId="0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5" fillId="0" borderId="0" xfId="27" applyFont="1" applyAlignment="1">
      <alignment horizontal="center" vertical="center" wrapText="1"/>
      <protection/>
    </xf>
    <xf numFmtId="164" fontId="6" fillId="0" borderId="0" xfId="27" applyFont="1" applyAlignment="1">
      <alignment horizontal="center" vertical="center" wrapText="1"/>
      <protection/>
    </xf>
    <xf numFmtId="167" fontId="6" fillId="0" borderId="0" xfId="27" applyNumberFormat="1" applyFont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1" xfId="29" applyFont="1" applyBorder="1">
      <alignment/>
      <protection/>
    </xf>
    <xf numFmtId="164" fontId="1" fillId="3" borderId="2" xfId="27" applyFill="1" applyBorder="1" applyAlignment="1">
      <alignment vertical="center" wrapText="1"/>
      <protection/>
    </xf>
    <xf numFmtId="164" fontId="1" fillId="3" borderId="0" xfId="27" applyFill="1" applyAlignment="1">
      <alignment vertical="center" wrapText="1"/>
      <protection/>
    </xf>
    <xf numFmtId="167" fontId="1" fillId="3" borderId="0" xfId="27" applyNumberFormat="1" applyFill="1" applyAlignment="1">
      <alignment vertical="center" wrapText="1"/>
      <protection/>
    </xf>
    <xf numFmtId="164" fontId="1" fillId="3" borderId="3" xfId="27" applyFill="1" applyBorder="1" applyAlignment="1">
      <alignment vertical="center" wrapText="1"/>
      <protection/>
    </xf>
    <xf numFmtId="164" fontId="1" fillId="0" borderId="4" xfId="29" applyFont="1" applyBorder="1">
      <alignment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4" xfId="28" applyNumberFormat="1" applyFill="1" applyBorder="1" applyAlignment="1" applyProtection="1">
      <alignment/>
      <protection/>
    </xf>
    <xf numFmtId="164" fontId="8" fillId="4" borderId="5" xfId="27" applyFont="1" applyFill="1" applyBorder="1" applyAlignment="1">
      <alignment horizontal="center" vertical="center" wrapText="1"/>
      <protection/>
    </xf>
    <xf numFmtId="164" fontId="1" fillId="3" borderId="5" xfId="27" applyFill="1" applyBorder="1" applyAlignment="1">
      <alignment vertical="center" wrapText="1"/>
      <protection/>
    </xf>
    <xf numFmtId="167" fontId="1" fillId="3" borderId="5" xfId="27" applyNumberFormat="1" applyFill="1" applyBorder="1" applyAlignment="1">
      <alignment vertical="center" wrapText="1"/>
      <protection/>
    </xf>
    <xf numFmtId="164" fontId="9" fillId="3" borderId="5" xfId="27" applyFont="1" applyFill="1" applyBorder="1" applyAlignment="1">
      <alignment horizontal="center" vertical="center"/>
      <protection/>
    </xf>
    <xf numFmtId="164" fontId="6" fillId="0" borderId="5" xfId="27" applyFont="1" applyBorder="1" applyAlignment="1">
      <alignment horizontal="left" vertical="center" wrapText="1"/>
      <protection/>
    </xf>
    <xf numFmtId="164" fontId="6" fillId="0" borderId="5" xfId="27" applyFont="1" applyBorder="1" applyAlignment="1">
      <alignment horizontal="center" vertical="center" wrapText="1"/>
      <protection/>
    </xf>
    <xf numFmtId="167" fontId="6" fillId="3" borderId="5" xfId="27" applyNumberFormat="1" applyFont="1" applyFill="1" applyBorder="1" applyAlignment="1">
      <alignment horizontal="center" vertical="center" wrapText="1"/>
      <protection/>
    </xf>
    <xf numFmtId="164" fontId="1" fillId="0" borderId="4" xfId="27" applyBorder="1" applyAlignment="1">
      <alignment wrapText="1"/>
      <protection/>
    </xf>
    <xf numFmtId="164" fontId="1" fillId="0" borderId="5" xfId="27" applyBorder="1">
      <alignment/>
      <protection/>
    </xf>
    <xf numFmtId="164" fontId="6" fillId="0" borderId="5" xfId="27" applyFont="1" applyBorder="1">
      <alignment/>
      <protection/>
    </xf>
    <xf numFmtId="168" fontId="6" fillId="0" borderId="5" xfId="27" applyNumberFormat="1" applyFont="1" applyBorder="1" applyAlignment="1">
      <alignment horizontal="center"/>
      <protection/>
    </xf>
    <xf numFmtId="167" fontId="1" fillId="0" borderId="5" xfId="27" applyNumberFormat="1" applyBorder="1">
      <alignment/>
      <protection/>
    </xf>
    <xf numFmtId="164" fontId="1" fillId="0" borderId="5" xfId="27" applyFont="1" applyBorder="1" applyAlignment="1">
      <alignment horizontal="center"/>
      <protection/>
    </xf>
    <xf numFmtId="167" fontId="6" fillId="0" borderId="5" xfId="27" applyNumberFormat="1" applyFont="1" applyBorder="1">
      <alignment/>
      <protection/>
    </xf>
    <xf numFmtId="168" fontId="6" fillId="0" borderId="5" xfId="27" applyNumberFormat="1" applyFont="1" applyBorder="1">
      <alignment/>
      <protection/>
    </xf>
    <xf numFmtId="168" fontId="1" fillId="0" borderId="5" xfId="27" applyNumberFormat="1" applyBorder="1">
      <alignment/>
      <protection/>
    </xf>
    <xf numFmtId="164" fontId="10" fillId="0" borderId="0" xfId="0" applyFont="1" applyAlignment="1">
      <alignment/>
    </xf>
    <xf numFmtId="164" fontId="11" fillId="0" borderId="5" xfId="27" applyFont="1" applyBorder="1" applyAlignment="1">
      <alignment horizontal="center"/>
      <protection/>
    </xf>
    <xf numFmtId="169" fontId="11" fillId="0" borderId="5" xfId="27" applyNumberFormat="1" applyFont="1" applyFill="1" applyBorder="1" applyAlignment="1" applyProtection="1">
      <alignment horizontal="left"/>
      <protection/>
    </xf>
    <xf numFmtId="169" fontId="11" fillId="0" borderId="5" xfId="0" applyNumberFormat="1" applyFont="1" applyBorder="1" applyAlignment="1">
      <alignment/>
    </xf>
    <xf numFmtId="170" fontId="11" fillId="0" borderId="5" xfId="27" applyNumberFormat="1" applyFont="1" applyFill="1" applyBorder="1" applyAlignment="1" applyProtection="1">
      <alignment horizontal="right"/>
      <protection/>
    </xf>
    <xf numFmtId="171" fontId="11" fillId="0" borderId="5" xfId="27" applyNumberFormat="1" applyFont="1" applyFill="1" applyBorder="1" applyAlignment="1" applyProtection="1">
      <alignment horizontal="right"/>
      <protection/>
    </xf>
    <xf numFmtId="172" fontId="11" fillId="0" borderId="4" xfId="0" applyNumberFormat="1" applyFont="1" applyBorder="1" applyAlignment="1">
      <alignment/>
    </xf>
    <xf numFmtId="164" fontId="11" fillId="0" borderId="0" xfId="29" applyFont="1">
      <alignment/>
      <protection/>
    </xf>
    <xf numFmtId="171" fontId="11" fillId="0" borderId="0" xfId="27" applyNumberFormat="1" applyFont="1">
      <alignment/>
      <protection/>
    </xf>
    <xf numFmtId="164" fontId="11" fillId="0" borderId="4" xfId="29" applyFont="1" applyBorder="1">
      <alignment/>
      <protection/>
    </xf>
    <xf numFmtId="164" fontId="10" fillId="0" borderId="0" xfId="0" applyFont="1" applyAlignment="1">
      <alignment vertical="center" wrapText="1"/>
    </xf>
    <xf numFmtId="164" fontId="11" fillId="0" borderId="4" xfId="29" applyFont="1" applyBorder="1" applyAlignment="1">
      <alignment vertical="center" wrapText="1"/>
      <protection/>
    </xf>
    <xf numFmtId="164" fontId="11" fillId="0" borderId="0" xfId="29" applyFont="1" applyAlignment="1">
      <alignment vertical="center" wrapText="1"/>
      <protection/>
    </xf>
    <xf numFmtId="171" fontId="11" fillId="0" borderId="0" xfId="27" applyNumberFormat="1" applyFont="1" applyAlignment="1">
      <alignment vertical="center" wrapText="1"/>
      <protection/>
    </xf>
    <xf numFmtId="164" fontId="6" fillId="0" borderId="5" xfId="29" applyFont="1" applyBorder="1">
      <alignment/>
      <protection/>
    </xf>
    <xf numFmtId="164" fontId="11" fillId="0" borderId="5" xfId="29" applyFont="1" applyBorder="1" applyAlignment="1">
      <alignment horizontal="left"/>
      <protection/>
    </xf>
    <xf numFmtId="167" fontId="11" fillId="0" borderId="5" xfId="27" applyNumberFormat="1" applyFont="1" applyBorder="1">
      <alignment/>
      <protection/>
    </xf>
    <xf numFmtId="167" fontId="12" fillId="0" borderId="5" xfId="23" applyNumberFormat="1" applyFont="1" applyFill="1" applyBorder="1" applyAlignment="1" applyProtection="1">
      <alignment horizontal="right"/>
      <protection/>
    </xf>
    <xf numFmtId="171" fontId="1" fillId="0" borderId="5" xfId="29" applyNumberFormat="1" applyFont="1" applyBorder="1">
      <alignment/>
      <protection/>
    </xf>
    <xf numFmtId="171" fontId="1" fillId="0" borderId="0" xfId="27" applyNumberFormat="1">
      <alignment/>
      <protection/>
    </xf>
    <xf numFmtId="169" fontId="11" fillId="0" borderId="5" xfId="27" applyNumberFormat="1" applyFont="1" applyBorder="1" applyAlignment="1">
      <alignment horizontal="left"/>
      <protection/>
    </xf>
    <xf numFmtId="170" fontId="11" fillId="0" borderId="5" xfId="27" applyNumberFormat="1" applyFont="1" applyBorder="1" applyAlignment="1">
      <alignment horizontal="right"/>
      <protection/>
    </xf>
    <xf numFmtId="167" fontId="11" fillId="0" borderId="5" xfId="23" applyNumberFormat="1" applyFont="1" applyFill="1" applyBorder="1" applyAlignment="1" applyProtection="1">
      <alignment horizontal="right"/>
      <protection/>
    </xf>
    <xf numFmtId="171" fontId="11" fillId="0" borderId="5" xfId="29" applyNumberFormat="1" applyFont="1" applyBorder="1">
      <alignment/>
      <protection/>
    </xf>
    <xf numFmtId="169" fontId="11" fillId="0" borderId="5" xfId="27" applyNumberFormat="1" applyFont="1" applyBorder="1">
      <alignment/>
      <protection/>
    </xf>
    <xf numFmtId="167" fontId="11" fillId="0" borderId="5" xfId="27" applyNumberFormat="1" applyFont="1" applyBorder="1" applyAlignment="1">
      <alignment horizontal="right"/>
      <protection/>
    </xf>
    <xf numFmtId="171" fontId="11" fillId="0" borderId="5" xfId="27" applyNumberFormat="1" applyFont="1" applyBorder="1" applyAlignment="1">
      <alignment horizontal="right"/>
      <protection/>
    </xf>
    <xf numFmtId="164" fontId="11" fillId="0" borderId="5" xfId="27" applyFont="1" applyBorder="1" applyAlignment="1">
      <alignment horizontal="left"/>
      <protection/>
    </xf>
    <xf numFmtId="164" fontId="1" fillId="0" borderId="5" xfId="29" applyFont="1" applyBorder="1">
      <alignment/>
      <protection/>
    </xf>
    <xf numFmtId="164" fontId="11" fillId="0" borderId="5" xfId="27" applyFont="1" applyBorder="1">
      <alignment/>
      <protection/>
    </xf>
    <xf numFmtId="167" fontId="11" fillId="0" borderId="5" xfId="0" applyNumberFormat="1" applyFont="1" applyBorder="1" applyAlignment="1">
      <alignment horizontal="right"/>
    </xf>
    <xf numFmtId="171" fontId="11" fillId="0" borderId="5" xfId="0" applyNumberFormat="1" applyFont="1" applyBorder="1" applyAlignment="1">
      <alignment horizontal="right"/>
    </xf>
    <xf numFmtId="173" fontId="10" fillId="0" borderId="5" xfId="0" applyNumberFormat="1" applyFont="1" applyBorder="1" applyAlignment="1">
      <alignment horizontal="right"/>
    </xf>
    <xf numFmtId="167" fontId="11" fillId="0" borderId="5" xfId="27" applyNumberFormat="1" applyFont="1" applyBorder="1" applyAlignment="1">
      <alignment horizontal="right"/>
      <protection/>
    </xf>
    <xf numFmtId="169" fontId="11" fillId="0" borderId="5" xfId="27" applyNumberFormat="1" applyFont="1" applyBorder="1" applyAlignment="1">
      <alignment horizontal="left"/>
      <protection/>
    </xf>
    <xf numFmtId="169" fontId="11" fillId="0" borderId="5" xfId="0" applyNumberFormat="1" applyFont="1" applyBorder="1" applyAlignment="1">
      <alignment/>
    </xf>
    <xf numFmtId="167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7" applyNumberFormat="1" applyFont="1" applyBorder="1" applyAlignment="1">
      <alignment horizontal="right"/>
      <protection/>
    </xf>
    <xf numFmtId="171" fontId="6" fillId="0" borderId="5" xfId="27" applyNumberFormat="1" applyFont="1" applyBorder="1">
      <alignment/>
      <protection/>
    </xf>
    <xf numFmtId="171" fontId="4" fillId="0" borderId="0" xfId="0" applyNumberFormat="1" applyFont="1" applyAlignment="1">
      <alignment/>
    </xf>
    <xf numFmtId="164" fontId="1" fillId="0" borderId="5" xfId="27" applyFont="1" applyBorder="1">
      <alignment/>
      <protection/>
    </xf>
    <xf numFmtId="167" fontId="16" fillId="0" borderId="5" xfId="23" applyNumberFormat="1" applyFont="1" applyFill="1" applyBorder="1" applyAlignment="1" applyProtection="1">
      <alignment horizontal="right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4" fontId="17" fillId="0" borderId="5" xfId="27" applyFont="1" applyBorder="1">
      <alignment/>
      <protection/>
    </xf>
    <xf numFmtId="167" fontId="17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67" fontId="16" fillId="0" borderId="5" xfId="0" applyNumberFormat="1" applyFont="1" applyBorder="1" applyAlignment="1">
      <alignment/>
    </xf>
    <xf numFmtId="171" fontId="12" fillId="0" borderId="5" xfId="23" applyNumberFormat="1" applyFont="1" applyFill="1" applyBorder="1" applyAlignment="1" applyProtection="1">
      <alignment horizontal="right"/>
      <protection/>
    </xf>
    <xf numFmtId="164" fontId="19" fillId="0" borderId="4" xfId="0" applyFont="1" applyBorder="1" applyAlignment="1">
      <alignment/>
    </xf>
    <xf numFmtId="164" fontId="19" fillId="0" borderId="0" xfId="0" applyFont="1" applyAlignment="1">
      <alignment/>
    </xf>
    <xf numFmtId="164" fontId="17" fillId="0" borderId="5" xfId="0" applyFont="1" applyBorder="1" applyAlignment="1">
      <alignment horizontal="left"/>
    </xf>
    <xf numFmtId="167" fontId="17" fillId="0" borderId="5" xfId="0" applyNumberFormat="1" applyFont="1" applyBorder="1" applyAlignment="1">
      <alignment/>
    </xf>
    <xf numFmtId="164" fontId="6" fillId="0" borderId="5" xfId="0" applyFont="1" applyBorder="1" applyAlignment="1">
      <alignment horizontal="left"/>
    </xf>
    <xf numFmtId="171" fontId="11" fillId="0" borderId="5" xfId="23" applyNumberFormat="1" applyFont="1" applyFill="1" applyBorder="1" applyAlignment="1" applyProtection="1">
      <alignment horizontal="right"/>
      <protection/>
    </xf>
    <xf numFmtId="164" fontId="16" fillId="0" borderId="5" xfId="0" applyFont="1" applyBorder="1" applyAlignment="1">
      <alignment horizontal="left"/>
    </xf>
    <xf numFmtId="167" fontId="6" fillId="0" borderId="5" xfId="23" applyNumberFormat="1" applyFont="1" applyFill="1" applyBorder="1" applyAlignment="1" applyProtection="1">
      <alignment horizontal="right"/>
      <protection/>
    </xf>
    <xf numFmtId="171" fontId="6" fillId="0" borderId="5" xfId="23" applyNumberFormat="1" applyFont="1" applyFill="1" applyBorder="1" applyAlignment="1" applyProtection="1">
      <alignment horizontal="right"/>
      <protection/>
    </xf>
    <xf numFmtId="171" fontId="4" fillId="0" borderId="4" xfId="0" applyNumberFormat="1" applyFont="1" applyBorder="1" applyAlignment="1">
      <alignment/>
    </xf>
    <xf numFmtId="167" fontId="1" fillId="0" borderId="5" xfId="23" applyNumberFormat="1" applyFont="1" applyFill="1" applyBorder="1" applyAlignment="1" applyProtection="1">
      <alignment horizontal="right"/>
      <protection/>
    </xf>
    <xf numFmtId="171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4" fontId="1" fillId="3" borderId="6" xfId="27" applyFill="1" applyBorder="1">
      <alignment/>
      <protection/>
    </xf>
    <xf numFmtId="164" fontId="1" fillId="3" borderId="7" xfId="27" applyFill="1" applyBorder="1">
      <alignment/>
      <protection/>
    </xf>
    <xf numFmtId="167" fontId="1" fillId="3" borderId="7" xfId="27" applyNumberFormat="1" applyFill="1" applyBorder="1">
      <alignment/>
      <protection/>
    </xf>
    <xf numFmtId="167" fontId="6" fillId="3" borderId="7" xfId="27" applyNumberFormat="1" applyFont="1" applyFill="1" applyBorder="1" applyAlignment="1">
      <alignment horizontal="left"/>
      <protection/>
    </xf>
    <xf numFmtId="171" fontId="1" fillId="3" borderId="8" xfId="27" applyNumberFormat="1" applyFont="1" applyFill="1" applyBorder="1">
      <alignment/>
      <protection/>
    </xf>
    <xf numFmtId="164" fontId="6" fillId="3" borderId="2" xfId="27" applyFont="1" applyFill="1" applyBorder="1">
      <alignment/>
      <protection/>
    </xf>
    <xf numFmtId="164" fontId="1" fillId="3" borderId="0" xfId="27" applyFill="1">
      <alignment/>
      <protection/>
    </xf>
    <xf numFmtId="170" fontId="1" fillId="3" borderId="0" xfId="27" applyNumberFormat="1" applyFill="1">
      <alignment/>
      <protection/>
    </xf>
    <xf numFmtId="167" fontId="1" fillId="3" borderId="0" xfId="27" applyNumberFormat="1" applyFill="1">
      <alignment/>
      <protection/>
    </xf>
    <xf numFmtId="164" fontId="1" fillId="3" borderId="3" xfId="27" applyFont="1" applyFill="1" applyBorder="1">
      <alignment/>
      <protection/>
    </xf>
    <xf numFmtId="164" fontId="11" fillId="3" borderId="2" xfId="27" applyFont="1" applyFill="1" applyBorder="1" applyAlignment="1">
      <alignment horizontal="center"/>
      <protection/>
    </xf>
    <xf numFmtId="164" fontId="11" fillId="3" borderId="0" xfId="27" applyFont="1" applyFill="1">
      <alignment/>
      <protection/>
    </xf>
    <xf numFmtId="167" fontId="11" fillId="3" borderId="0" xfId="27" applyNumberFormat="1" applyFont="1" applyFill="1">
      <alignment/>
      <protection/>
    </xf>
    <xf numFmtId="164" fontId="11" fillId="3" borderId="3" xfId="27" applyFont="1" applyFill="1" applyBorder="1">
      <alignment/>
      <protection/>
    </xf>
    <xf numFmtId="164" fontId="10" fillId="0" borderId="4" xfId="0" applyFont="1" applyBorder="1" applyAlignment="1">
      <alignment/>
    </xf>
    <xf numFmtId="164" fontId="12" fillId="3" borderId="0" xfId="27" applyFont="1" applyFill="1">
      <alignment/>
      <protection/>
    </xf>
    <xf numFmtId="164" fontId="12" fillId="3" borderId="0" xfId="27" applyFont="1" applyFill="1" applyAlignment="1">
      <alignment horizontal="right"/>
      <protection/>
    </xf>
    <xf numFmtId="164" fontId="12" fillId="3" borderId="3" xfId="27" applyFont="1" applyFill="1" applyBorder="1" applyAlignment="1">
      <alignment wrapText="1"/>
      <protection/>
    </xf>
    <xf numFmtId="174" fontId="11" fillId="3" borderId="0" xfId="27" applyNumberFormat="1" applyFont="1" applyFill="1">
      <alignment/>
      <protection/>
    </xf>
    <xf numFmtId="164" fontId="0" fillId="0" borderId="2" xfId="0" applyBorder="1" applyAlignment="1">
      <alignment/>
    </xf>
    <xf numFmtId="164" fontId="11" fillId="0" borderId="0" xfId="36" applyNumberFormat="1" applyFont="1" applyFill="1" applyBorder="1" applyAlignment="1" applyProtection="1">
      <alignment horizontal="left" vertical="top"/>
      <protection/>
    </xf>
    <xf numFmtId="164" fontId="11" fillId="0" borderId="0" xfId="27" applyFont="1">
      <alignment/>
      <protection/>
    </xf>
    <xf numFmtId="171" fontId="11" fillId="0" borderId="0" xfId="27" applyNumberFormat="1" applyFont="1" applyAlignment="1">
      <alignment horizontal="left"/>
      <protection/>
    </xf>
    <xf numFmtId="164" fontId="11" fillId="3" borderId="2" xfId="27" applyFont="1" applyFill="1" applyBorder="1" applyAlignment="1">
      <alignment horizontal="right"/>
      <protection/>
    </xf>
    <xf numFmtId="164" fontId="20" fillId="3" borderId="9" xfId="27" applyFont="1" applyFill="1" applyBorder="1" applyAlignment="1">
      <alignment horizontal="right" vertical="center"/>
      <protection/>
    </xf>
    <xf numFmtId="164" fontId="11" fillId="3" borderId="10" xfId="27" applyFont="1" applyFill="1" applyBorder="1">
      <alignment/>
      <protection/>
    </xf>
    <xf numFmtId="167" fontId="11" fillId="3" borderId="10" xfId="27" applyNumberFormat="1" applyFont="1" applyFill="1" applyBorder="1">
      <alignment/>
      <protection/>
    </xf>
    <xf numFmtId="164" fontId="11" fillId="3" borderId="11" xfId="27" applyFont="1" applyFill="1" applyBorder="1">
      <alignment/>
      <protection/>
    </xf>
    <xf numFmtId="164" fontId="11" fillId="3" borderId="9" xfId="27" applyFont="1" applyFill="1" applyBorder="1" applyAlignment="1">
      <alignment horizontal="right" vertical="center"/>
      <protection/>
    </xf>
    <xf numFmtId="164" fontId="11" fillId="0" borderId="12" xfId="29" applyFont="1" applyBorder="1">
      <alignment/>
      <protection/>
    </xf>
    <xf numFmtId="164" fontId="6" fillId="3" borderId="0" xfId="27" applyFont="1" applyFill="1">
      <alignment/>
      <protection/>
    </xf>
    <xf numFmtId="167" fontId="1" fillId="0" borderId="0" xfId="29" applyNumberFormat="1" applyFont="1">
      <alignment/>
      <protection/>
    </xf>
    <xf numFmtId="175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Alignment="1">
      <alignment horizontal="center" vertical="center" wrapText="1"/>
      <protection/>
    </xf>
    <xf numFmtId="164" fontId="22" fillId="3" borderId="4" xfId="28" applyNumberFormat="1" applyFont="1" applyFill="1" applyBorder="1" applyAlignment="1" applyProtection="1">
      <alignment horizontal="center" vertical="center" wrapText="1"/>
      <protection/>
    </xf>
    <xf numFmtId="164" fontId="23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/>
    </xf>
    <xf numFmtId="164" fontId="19" fillId="0" borderId="0" xfId="0" applyFont="1" applyAlignment="1">
      <alignment horizontal="center" vertical="top" wrapText="1"/>
    </xf>
    <xf numFmtId="164" fontId="19" fillId="0" borderId="5" xfId="0" applyFont="1" applyBorder="1" applyAlignment="1">
      <alignment horizontal="center" vertical="top" wrapText="1"/>
    </xf>
    <xf numFmtId="164" fontId="6" fillId="0" borderId="5" xfId="29" applyFont="1" applyBorder="1" applyAlignment="1">
      <alignment horizontal="center" vertical="top" wrapText="1"/>
      <protection/>
    </xf>
    <xf numFmtId="175" fontId="6" fillId="0" borderId="5" xfId="27" applyNumberFormat="1" applyFont="1" applyBorder="1" applyAlignment="1">
      <alignment horizontal="center" vertical="top" wrapText="1"/>
      <protection/>
    </xf>
    <xf numFmtId="175" fontId="19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9" fillId="0" borderId="5" xfId="0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>
      <alignment/>
    </xf>
    <xf numFmtId="170" fontId="22" fillId="0" borderId="5" xfId="0" applyNumberFormat="1" applyFont="1" applyBorder="1" applyAlignment="1">
      <alignment horizontal="right" vertical="center"/>
    </xf>
    <xf numFmtId="164" fontId="4" fillId="0" borderId="5" xfId="0" applyFont="1" applyBorder="1" applyAlignment="1">
      <alignment horizontal="center"/>
    </xf>
    <xf numFmtId="169" fontId="17" fillId="0" borderId="5" xfId="27" applyNumberFormat="1" applyFont="1" applyBorder="1" applyAlignment="1">
      <alignment horizontal="left"/>
      <protection/>
    </xf>
    <xf numFmtId="178" fontId="17" fillId="0" borderId="5" xfId="15" applyNumberFormat="1" applyFont="1" applyFill="1" applyBorder="1" applyAlignment="1" applyProtection="1">
      <alignment horizontal="right"/>
      <protection/>
    </xf>
    <xf numFmtId="177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vertical="center"/>
    </xf>
    <xf numFmtId="164" fontId="22" fillId="0" borderId="0" xfId="0" applyFont="1" applyAlignment="1">
      <alignment/>
    </xf>
    <xf numFmtId="178" fontId="22" fillId="0" borderId="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64" fontId="22" fillId="0" borderId="5" xfId="0" applyFont="1" applyBorder="1" applyAlignment="1">
      <alignment horizontal="center"/>
    </xf>
    <xf numFmtId="164" fontId="22" fillId="0" borderId="5" xfId="0" applyFont="1" applyBorder="1" applyAlignment="1">
      <alignment/>
    </xf>
    <xf numFmtId="170" fontId="22" fillId="0" borderId="5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5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9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75" fontId="4" fillId="0" borderId="14" xfId="0" applyNumberFormat="1" applyFont="1" applyBorder="1" applyAlignment="1">
      <alignment/>
    </xf>
    <xf numFmtId="164" fontId="4" fillId="0" borderId="15" xfId="0" applyFont="1" applyBorder="1" applyAlignment="1">
      <alignment/>
    </xf>
    <xf numFmtId="164" fontId="16" fillId="0" borderId="6" xfId="0" applyFont="1" applyBorder="1" applyAlignment="1">
      <alignment vertical="top" wrapText="1"/>
    </xf>
    <xf numFmtId="164" fontId="17" fillId="0" borderId="8" xfId="0" applyFont="1" applyBorder="1" applyAlignment="1">
      <alignment horizontal="left" vertical="top" wrapText="1"/>
    </xf>
    <xf numFmtId="164" fontId="19" fillId="0" borderId="5" xfId="0" applyFont="1" applyBorder="1" applyAlignment="1">
      <alignment vertical="top" wrapText="1"/>
    </xf>
    <xf numFmtId="164" fontId="22" fillId="0" borderId="0" xfId="0" applyFont="1" applyAlignment="1">
      <alignment vertical="center"/>
    </xf>
    <xf numFmtId="164" fontId="22" fillId="0" borderId="5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center" vertical="center" wrapText="1"/>
    </xf>
    <xf numFmtId="167" fontId="22" fillId="0" borderId="5" xfId="0" applyNumberFormat="1" applyFont="1" applyBorder="1" applyAlignment="1">
      <alignment vertical="center" wrapText="1"/>
    </xf>
    <xf numFmtId="165" fontId="22" fillId="0" borderId="5" xfId="0" applyNumberFormat="1" applyFont="1" applyBorder="1" applyAlignment="1">
      <alignment vertical="center" wrapText="1"/>
    </xf>
    <xf numFmtId="167" fontId="22" fillId="0" borderId="0" xfId="0" applyNumberFormat="1" applyFont="1" applyAlignment="1">
      <alignment vertical="center"/>
    </xf>
    <xf numFmtId="170" fontId="24" fillId="0" borderId="0" xfId="0" applyNumberFormat="1" applyFont="1" applyAlignment="1">
      <alignment vertical="center"/>
    </xf>
    <xf numFmtId="164" fontId="19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9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9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70" fontId="25" fillId="0" borderId="0" xfId="0" applyNumberFormat="1" applyFont="1" applyAlignment="1">
      <alignment/>
    </xf>
    <xf numFmtId="164" fontId="26" fillId="0" borderId="0" xfId="0" applyFont="1" applyAlignment="1">
      <alignment/>
    </xf>
    <xf numFmtId="164" fontId="27" fillId="0" borderId="0" xfId="27" applyFont="1" applyAlignment="1">
      <alignment horizontal="center" vertical="center" wrapText="1"/>
      <protection/>
    </xf>
    <xf numFmtId="164" fontId="28" fillId="0" borderId="0" xfId="27" applyFont="1" applyAlignment="1">
      <alignment horizontal="center" vertical="center" wrapText="1"/>
      <protection/>
    </xf>
    <xf numFmtId="167" fontId="28" fillId="0" borderId="0" xfId="27" applyNumberFormat="1" applyFont="1" applyAlignment="1">
      <alignment horizontal="center" vertical="center" wrapText="1"/>
      <protection/>
    </xf>
    <xf numFmtId="170" fontId="28" fillId="0" borderId="0" xfId="27" applyNumberFormat="1" applyFont="1" applyAlignment="1">
      <alignment horizontal="center" vertical="center" wrapText="1"/>
      <protection/>
    </xf>
    <xf numFmtId="164" fontId="29" fillId="0" borderId="0" xfId="29" applyFont="1">
      <alignment/>
      <protection/>
    </xf>
    <xf numFmtId="164" fontId="27" fillId="2" borderId="16" xfId="27" applyFont="1" applyFill="1" applyBorder="1" applyAlignment="1">
      <alignment horizontal="center" vertical="center" wrapText="1"/>
      <protection/>
    </xf>
    <xf numFmtId="164" fontId="29" fillId="0" borderId="8" xfId="29" applyFont="1" applyBorder="1">
      <alignment/>
      <protection/>
    </xf>
    <xf numFmtId="164" fontId="29" fillId="3" borderId="17" xfId="27" applyFont="1" applyFill="1" applyBorder="1" applyAlignment="1">
      <alignment vertical="center" wrapText="1"/>
      <protection/>
    </xf>
    <xf numFmtId="164" fontId="29" fillId="3" borderId="0" xfId="27" applyFont="1" applyFill="1" applyAlignment="1">
      <alignment vertical="center" wrapText="1"/>
      <protection/>
    </xf>
    <xf numFmtId="167" fontId="29" fillId="3" borderId="0" xfId="27" applyNumberFormat="1" applyFont="1" applyFill="1" applyAlignment="1">
      <alignment vertical="center" wrapText="1"/>
      <protection/>
    </xf>
    <xf numFmtId="170" fontId="29" fillId="3" borderId="18" xfId="27" applyNumberFormat="1" applyFont="1" applyFill="1" applyBorder="1" applyAlignment="1">
      <alignment vertical="center" wrapText="1"/>
      <protection/>
    </xf>
    <xf numFmtId="164" fontId="29" fillId="0" borderId="3" xfId="29" applyFont="1" applyBorder="1">
      <alignment/>
      <protection/>
    </xf>
    <xf numFmtId="164" fontId="28" fillId="3" borderId="19" xfId="27" applyFont="1" applyFill="1" applyBorder="1" applyAlignment="1">
      <alignment horizontal="center" vertical="center" wrapText="1"/>
      <protection/>
    </xf>
    <xf numFmtId="164" fontId="25" fillId="3" borderId="19" xfId="28" applyNumberFormat="1" applyFont="1" applyFill="1" applyBorder="1" applyAlignment="1" applyProtection="1">
      <alignment horizontal="center" vertical="center" wrapText="1"/>
      <protection/>
    </xf>
    <xf numFmtId="164" fontId="29" fillId="3" borderId="3" xfId="28" applyNumberFormat="1" applyFont="1" applyFill="1" applyBorder="1" applyAlignment="1" applyProtection="1">
      <alignment/>
      <protection/>
    </xf>
    <xf numFmtId="164" fontId="27" fillId="4" borderId="16" xfId="27" applyFont="1" applyFill="1" applyBorder="1" applyAlignment="1">
      <alignment horizontal="center" vertical="center" wrapText="1"/>
      <protection/>
    </xf>
    <xf numFmtId="164" fontId="29" fillId="3" borderId="20" xfId="27" applyFont="1" applyFill="1" applyBorder="1" applyAlignment="1">
      <alignment vertical="center" wrapText="1"/>
      <protection/>
    </xf>
    <xf numFmtId="164" fontId="29" fillId="3" borderId="4" xfId="27" applyFont="1" applyFill="1" applyBorder="1" applyAlignment="1">
      <alignment vertical="center" wrapText="1"/>
      <protection/>
    </xf>
    <xf numFmtId="167" fontId="29" fillId="3" borderId="4" xfId="27" applyNumberFormat="1" applyFont="1" applyFill="1" applyBorder="1" applyAlignment="1">
      <alignment vertical="center" wrapText="1"/>
      <protection/>
    </xf>
    <xf numFmtId="170" fontId="29" fillId="3" borderId="21" xfId="27" applyNumberFormat="1" applyFont="1" applyFill="1" applyBorder="1" applyAlignment="1">
      <alignment vertical="center" wrapText="1"/>
      <protection/>
    </xf>
    <xf numFmtId="164" fontId="28" fillId="3" borderId="22" xfId="27" applyFont="1" applyFill="1" applyBorder="1" applyAlignment="1">
      <alignment horizontal="center" vertical="center"/>
      <protection/>
    </xf>
    <xf numFmtId="164" fontId="28" fillId="5" borderId="23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center" vertical="center" wrapText="1"/>
      <protection/>
    </xf>
    <xf numFmtId="164" fontId="28" fillId="5" borderId="24" xfId="27" applyFont="1" applyFill="1" applyBorder="1" applyAlignment="1">
      <alignment horizontal="left" vertical="center" wrapText="1"/>
      <protection/>
    </xf>
    <xf numFmtId="167" fontId="28" fillId="5" borderId="24" xfId="27" applyNumberFormat="1" applyFont="1" applyFill="1" applyBorder="1" applyAlignment="1">
      <alignment horizontal="center" vertical="center" wrapText="1"/>
      <protection/>
    </xf>
    <xf numFmtId="170" fontId="28" fillId="5" borderId="25" xfId="27" applyNumberFormat="1" applyFont="1" applyFill="1" applyBorder="1" applyAlignment="1">
      <alignment horizontal="center" vertical="center" wrapText="1"/>
      <protection/>
    </xf>
    <xf numFmtId="164" fontId="29" fillId="0" borderId="3" xfId="27" applyFont="1" applyBorder="1" applyAlignment="1">
      <alignment wrapText="1"/>
      <protection/>
    </xf>
    <xf numFmtId="164" fontId="28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 horizontal="right"/>
    </xf>
    <xf numFmtId="167" fontId="25" fillId="0" borderId="18" xfId="0" applyNumberFormat="1" applyFont="1" applyBorder="1" applyAlignment="1">
      <alignment/>
    </xf>
    <xf numFmtId="164" fontId="28" fillId="0" borderId="17" xfId="27" applyFont="1" applyBorder="1" applyAlignment="1">
      <alignment horizontal="right"/>
      <protection/>
    </xf>
    <xf numFmtId="167" fontId="25" fillId="0" borderId="0" xfId="0" applyNumberFormat="1" applyFont="1" applyAlignment="1">
      <alignment horizontal="right"/>
    </xf>
    <xf numFmtId="167" fontId="25" fillId="0" borderId="18" xfId="0" applyNumberFormat="1" applyFont="1" applyBorder="1" applyAlignment="1">
      <alignment horizontal="right"/>
    </xf>
    <xf numFmtId="164" fontId="28" fillId="0" borderId="17" xfId="0" applyFont="1" applyBorder="1" applyAlignment="1">
      <alignment horizontal="right"/>
    </xf>
    <xf numFmtId="164" fontId="29" fillId="3" borderId="26" xfId="27" applyFont="1" applyFill="1" applyBorder="1" applyAlignment="1">
      <alignment horizontal="center"/>
      <protection/>
    </xf>
    <xf numFmtId="164" fontId="28" fillId="3" borderId="27" xfId="0" applyFont="1" applyFill="1" applyBorder="1" applyAlignment="1">
      <alignment horizontal="left"/>
    </xf>
    <xf numFmtId="164" fontId="28" fillId="3" borderId="27" xfId="0" applyFont="1" applyFill="1" applyBorder="1" applyAlignment="1">
      <alignment horizontal="right"/>
    </xf>
    <xf numFmtId="164" fontId="25" fillId="3" borderId="27" xfId="0" applyFont="1" applyFill="1" applyBorder="1" applyAlignment="1">
      <alignment/>
    </xf>
    <xf numFmtId="167" fontId="28" fillId="3" borderId="27" xfId="0" applyNumberFormat="1" applyFont="1" applyFill="1" applyBorder="1" applyAlignment="1">
      <alignment/>
    </xf>
    <xf numFmtId="167" fontId="28" fillId="3" borderId="28" xfId="0" applyNumberFormat="1" applyFont="1" applyFill="1" applyBorder="1" applyAlignment="1">
      <alignment/>
    </xf>
    <xf numFmtId="164" fontId="29" fillId="0" borderId="17" xfId="27" applyFont="1" applyBorder="1" applyAlignment="1">
      <alignment horizontal="center"/>
      <protection/>
    </xf>
    <xf numFmtId="164" fontId="28" fillId="0" borderId="0" xfId="0" applyFont="1" applyAlignment="1">
      <alignment horizontal="right"/>
    </xf>
    <xf numFmtId="167" fontId="28" fillId="0" borderId="0" xfId="0" applyNumberFormat="1" applyFont="1" applyAlignment="1">
      <alignment/>
    </xf>
    <xf numFmtId="167" fontId="28" fillId="0" borderId="18" xfId="0" applyNumberFormat="1" applyFont="1" applyBorder="1" applyAlignment="1">
      <alignment/>
    </xf>
    <xf numFmtId="164" fontId="29" fillId="0" borderId="0" xfId="0" applyFont="1" applyAlignment="1">
      <alignment horizontal="left"/>
    </xf>
    <xf numFmtId="168" fontId="29" fillId="0" borderId="0" xfId="27" applyNumberFormat="1" applyFont="1">
      <alignment/>
      <protection/>
    </xf>
    <xf numFmtId="164" fontId="25" fillId="0" borderId="0" xfId="0" applyFont="1" applyAlignment="1">
      <alignment vertical="center"/>
    </xf>
    <xf numFmtId="164" fontId="28" fillId="0" borderId="29" xfId="27" applyFont="1" applyBorder="1" applyAlignment="1">
      <alignment horizontal="center" vertical="center"/>
      <protection/>
    </xf>
    <xf numFmtId="164" fontId="28" fillId="3" borderId="14" xfId="0" applyFont="1" applyFill="1" applyBorder="1" applyAlignment="1">
      <alignment horizontal="left"/>
    </xf>
    <xf numFmtId="164" fontId="29" fillId="0" borderId="14" xfId="0" applyFont="1" applyBorder="1" applyAlignment="1">
      <alignment horizontal="left" vertical="center"/>
    </xf>
    <xf numFmtId="164" fontId="29" fillId="0" borderId="14" xfId="0" applyFont="1" applyBorder="1" applyAlignment="1">
      <alignment horizontal="left"/>
    </xf>
    <xf numFmtId="164" fontId="25" fillId="0" borderId="14" xfId="0" applyFont="1" applyBorder="1" applyAlignment="1">
      <alignment/>
    </xf>
    <xf numFmtId="168" fontId="29" fillId="0" borderId="14" xfId="27" applyNumberFormat="1" applyFont="1" applyBorder="1" applyAlignment="1">
      <alignment vertical="center"/>
      <protection/>
    </xf>
    <xf numFmtId="167" fontId="28" fillId="3" borderId="14" xfId="0" applyNumberFormat="1" applyFont="1" applyFill="1" applyBorder="1" applyAlignment="1">
      <alignment/>
    </xf>
    <xf numFmtId="167" fontId="28" fillId="3" borderId="30" xfId="0" applyNumberFormat="1" applyFont="1" applyFill="1" applyBorder="1" applyAlignment="1">
      <alignment/>
    </xf>
    <xf numFmtId="164" fontId="29" fillId="0" borderId="3" xfId="27" applyFont="1" applyBorder="1" applyAlignment="1">
      <alignment vertical="center" wrapText="1"/>
      <protection/>
    </xf>
    <xf numFmtId="164" fontId="26" fillId="0" borderId="0" xfId="0" applyFont="1" applyAlignment="1">
      <alignment vertical="center"/>
    </xf>
    <xf numFmtId="164" fontId="28" fillId="0" borderId="0" xfId="27" applyFont="1">
      <alignment/>
      <protection/>
    </xf>
    <xf numFmtId="164" fontId="29" fillId="0" borderId="0" xfId="27" applyFont="1">
      <alignment/>
      <protection/>
    </xf>
    <xf numFmtId="164" fontId="28" fillId="0" borderId="29" xfId="27" applyFont="1" applyBorder="1" applyAlignment="1">
      <alignment horizontal="right"/>
      <protection/>
    </xf>
    <xf numFmtId="164" fontId="28" fillId="0" borderId="14" xfId="0" applyFont="1" applyBorder="1" applyAlignment="1">
      <alignment horizontal="left"/>
    </xf>
    <xf numFmtId="164" fontId="29" fillId="0" borderId="14" xfId="27" applyFont="1" applyBorder="1">
      <alignment/>
      <protection/>
    </xf>
    <xf numFmtId="168" fontId="29" fillId="0" borderId="14" xfId="27" applyNumberFormat="1" applyFont="1" applyBorder="1">
      <alignment/>
      <protection/>
    </xf>
    <xf numFmtId="167" fontId="28" fillId="0" borderId="14" xfId="27" applyNumberFormat="1" applyFont="1" applyBorder="1">
      <alignment/>
      <protection/>
    </xf>
    <xf numFmtId="167" fontId="28" fillId="0" borderId="30" xfId="27" applyNumberFormat="1" applyFont="1" applyBorder="1">
      <alignment/>
      <protection/>
    </xf>
    <xf numFmtId="164" fontId="29" fillId="0" borderId="15" xfId="27" applyFont="1" applyBorder="1" applyAlignment="1">
      <alignment wrapText="1"/>
      <protection/>
    </xf>
    <xf numFmtId="164" fontId="26" fillId="0" borderId="14" xfId="0" applyFont="1" applyBorder="1" applyAlignment="1">
      <alignment/>
    </xf>
    <xf numFmtId="167" fontId="29" fillId="0" borderId="0" xfId="27" applyNumberFormat="1" applyFont="1">
      <alignment/>
      <protection/>
    </xf>
    <xf numFmtId="170" fontId="29" fillId="0" borderId="18" xfId="27" applyNumberFormat="1" applyFont="1" applyBorder="1">
      <alignment/>
      <protection/>
    </xf>
    <xf numFmtId="164" fontId="28" fillId="0" borderId="14" xfId="27" applyFont="1" applyBorder="1">
      <alignment/>
      <protection/>
    </xf>
    <xf numFmtId="167" fontId="31" fillId="0" borderId="0" xfId="0" applyNumberFormat="1" applyFont="1" applyAlignment="1">
      <alignment horizontal="right"/>
    </xf>
    <xf numFmtId="167" fontId="31" fillId="0" borderId="18" xfId="0" applyNumberFormat="1" applyFont="1" applyBorder="1" applyAlignment="1">
      <alignment horizontal="right"/>
    </xf>
    <xf numFmtId="164" fontId="28" fillId="3" borderId="27" xfId="27" applyFont="1" applyFill="1" applyBorder="1">
      <alignment/>
      <protection/>
    </xf>
    <xf numFmtId="167" fontId="28" fillId="3" borderId="27" xfId="27" applyNumberFormat="1" applyFont="1" applyFill="1" applyBorder="1">
      <alignment/>
      <protection/>
    </xf>
    <xf numFmtId="167" fontId="28" fillId="3" borderId="28" xfId="27" applyNumberFormat="1" applyFont="1" applyFill="1" applyBorder="1">
      <alignment/>
      <protection/>
    </xf>
    <xf numFmtId="164" fontId="25" fillId="0" borderId="0" xfId="0" applyFont="1" applyBorder="1" applyAlignment="1">
      <alignment horizontal="left"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left"/>
    </xf>
    <xf numFmtId="164" fontId="29" fillId="3" borderId="29" xfId="27" applyFont="1" applyFill="1" applyBorder="1" applyAlignment="1">
      <alignment horizontal="center"/>
      <protection/>
    </xf>
    <xf numFmtId="164" fontId="28" fillId="3" borderId="10" xfId="0" applyFont="1" applyFill="1" applyBorder="1" applyAlignment="1">
      <alignment horizontal="left"/>
    </xf>
    <xf numFmtId="164" fontId="28" fillId="3" borderId="10" xfId="27" applyFont="1" applyFill="1" applyBorder="1">
      <alignment/>
      <protection/>
    </xf>
    <xf numFmtId="164" fontId="28" fillId="3" borderId="14" xfId="27" applyFont="1" applyFill="1" applyBorder="1">
      <alignment/>
      <protection/>
    </xf>
    <xf numFmtId="171" fontId="1" fillId="0" borderId="0" xfId="19" applyNumberFormat="1" applyFill="1" applyBorder="1" applyAlignment="1" applyProtection="1">
      <alignment/>
      <protection/>
    </xf>
    <xf numFmtId="171" fontId="32" fillId="0" borderId="0" xfId="19" applyNumberFormat="1" applyFont="1" applyFill="1" applyBorder="1" applyAlignment="1" applyProtection="1">
      <alignment/>
      <protection/>
    </xf>
    <xf numFmtId="164" fontId="29" fillId="5" borderId="31" xfId="27" applyFont="1" applyFill="1" applyBorder="1" applyAlignment="1">
      <alignment horizontal="center" vertical="center"/>
      <protection/>
    </xf>
    <xf numFmtId="164" fontId="31" fillId="5" borderId="32" xfId="0" applyFont="1" applyFill="1" applyBorder="1" applyAlignment="1">
      <alignment vertical="center"/>
    </xf>
    <xf numFmtId="167" fontId="31" fillId="5" borderId="32" xfId="0" applyNumberFormat="1" applyFont="1" applyFill="1" applyBorder="1" applyAlignment="1">
      <alignment horizontal="right" vertical="center"/>
    </xf>
    <xf numFmtId="167" fontId="31" fillId="5" borderId="33" xfId="0" applyNumberFormat="1" applyFont="1" applyFill="1" applyBorder="1" applyAlignment="1">
      <alignment horizontal="right" vertical="center"/>
    </xf>
    <xf numFmtId="164" fontId="29" fillId="3" borderId="34" xfId="27" applyFont="1" applyFill="1" applyBorder="1" applyAlignment="1">
      <alignment horizontal="center"/>
      <protection/>
    </xf>
    <xf numFmtId="164" fontId="28" fillId="3" borderId="35" xfId="27" applyFont="1" applyFill="1" applyBorder="1">
      <alignment/>
      <protection/>
    </xf>
    <xf numFmtId="167" fontId="29" fillId="3" borderId="35" xfId="27" applyNumberFormat="1" applyFont="1" applyFill="1" applyBorder="1">
      <alignment/>
      <protection/>
    </xf>
    <xf numFmtId="170" fontId="29" fillId="3" borderId="36" xfId="27" applyNumberFormat="1" applyFont="1" applyFill="1" applyBorder="1">
      <alignment/>
      <protection/>
    </xf>
    <xf numFmtId="164" fontId="28" fillId="3" borderId="17" xfId="27" applyFont="1" applyFill="1" applyBorder="1">
      <alignment/>
      <protection/>
    </xf>
    <xf numFmtId="164" fontId="29" fillId="3" borderId="0" xfId="27" applyFont="1" applyFill="1">
      <alignment/>
      <protection/>
    </xf>
    <xf numFmtId="167" fontId="29" fillId="3" borderId="0" xfId="27" applyNumberFormat="1" applyFont="1" applyFill="1">
      <alignment/>
      <protection/>
    </xf>
    <xf numFmtId="170" fontId="29" fillId="3" borderId="18" xfId="27" applyNumberFormat="1" applyFont="1" applyFill="1" applyBorder="1">
      <alignment/>
      <protection/>
    </xf>
    <xf numFmtId="164" fontId="25" fillId="0" borderId="3" xfId="0" applyFont="1" applyBorder="1" applyAlignment="1">
      <alignment/>
    </xf>
    <xf numFmtId="164" fontId="29" fillId="3" borderId="17" xfId="27" applyFont="1" applyFill="1" applyBorder="1" applyAlignment="1">
      <alignment horizontal="center"/>
      <protection/>
    </xf>
    <xf numFmtId="164" fontId="28" fillId="3" borderId="37" xfId="27" applyFont="1" applyFill="1" applyBorder="1">
      <alignment/>
      <protection/>
    </xf>
    <xf numFmtId="164" fontId="28" fillId="3" borderId="38" xfId="27" applyFont="1" applyFill="1" applyBorder="1">
      <alignment/>
      <protection/>
    </xf>
    <xf numFmtId="164" fontId="28" fillId="3" borderId="24" xfId="27" applyFont="1" applyFill="1" applyBorder="1" applyAlignment="1">
      <alignment horizontal="center" wrapText="1"/>
      <protection/>
    </xf>
    <xf numFmtId="170" fontId="28" fillId="3" borderId="25" xfId="27" applyNumberFormat="1" applyFont="1" applyFill="1" applyBorder="1" applyAlignment="1">
      <alignment horizontal="center" wrapText="1"/>
      <protection/>
    </xf>
    <xf numFmtId="174" fontId="29" fillId="3" borderId="24" xfId="27" applyNumberFormat="1" applyFont="1" applyFill="1" applyBorder="1">
      <alignment/>
      <protection/>
    </xf>
    <xf numFmtId="170" fontId="29" fillId="3" borderId="25" xfId="27" applyNumberFormat="1" applyFont="1" applyFill="1" applyBorder="1">
      <alignment/>
      <protection/>
    </xf>
    <xf numFmtId="174" fontId="29" fillId="3" borderId="37" xfId="27" applyNumberFormat="1" applyFont="1" applyFill="1" applyBorder="1">
      <alignment/>
      <protection/>
    </xf>
    <xf numFmtId="174" fontId="29" fillId="3" borderId="27" xfId="27" applyNumberFormat="1" applyFont="1" applyFill="1" applyBorder="1">
      <alignment/>
      <protection/>
    </xf>
    <xf numFmtId="174" fontId="29" fillId="3" borderId="38" xfId="27" applyNumberFormat="1" applyFont="1" applyFill="1" applyBorder="1">
      <alignment/>
      <protection/>
    </xf>
    <xf numFmtId="174" fontId="29" fillId="3" borderId="25" xfId="27" applyNumberFormat="1" applyFont="1" applyFill="1" applyBorder="1">
      <alignment/>
      <protection/>
    </xf>
    <xf numFmtId="174" fontId="33" fillId="3" borderId="0" xfId="27" applyNumberFormat="1" applyFont="1" applyFill="1">
      <alignment/>
      <protection/>
    </xf>
    <xf numFmtId="174" fontId="29" fillId="3" borderId="0" xfId="27" applyNumberFormat="1" applyFont="1" applyFill="1">
      <alignment/>
      <protection/>
    </xf>
    <xf numFmtId="169" fontId="29" fillId="3" borderId="17" xfId="27" applyNumberFormat="1" applyFont="1" applyFill="1" applyBorder="1" applyAlignment="1">
      <alignment horizontal="center"/>
      <protection/>
    </xf>
    <xf numFmtId="179" fontId="34" fillId="6" borderId="5" xfId="27" applyNumberFormat="1" applyFont="1" applyFill="1" applyBorder="1" applyAlignment="1">
      <alignment horizontal="left" vertical="top" wrapText="1"/>
      <protection/>
    </xf>
    <xf numFmtId="180" fontId="35" fillId="0" borderId="5" xfId="0" applyNumberFormat="1" applyFont="1" applyBorder="1" applyAlignment="1">
      <alignment horizontal="left"/>
    </xf>
    <xf numFmtId="164" fontId="36" fillId="0" borderId="5" xfId="0" applyFont="1" applyBorder="1" applyAlignment="1">
      <alignment/>
    </xf>
    <xf numFmtId="181" fontId="37" fillId="0" borderId="5" xfId="0" applyNumberFormat="1" applyFont="1" applyBorder="1" applyAlignment="1">
      <alignment horizontal="right"/>
    </xf>
    <xf numFmtId="182" fontId="29" fillId="3" borderId="0" xfId="27" applyNumberFormat="1" applyFont="1" applyFill="1">
      <alignment/>
      <protection/>
    </xf>
    <xf numFmtId="164" fontId="37" fillId="0" borderId="0" xfId="0" applyFont="1" applyAlignment="1">
      <alignment/>
    </xf>
    <xf numFmtId="164" fontId="35" fillId="0" borderId="5" xfId="0" applyFont="1" applyBorder="1" applyAlignment="1">
      <alignment/>
    </xf>
    <xf numFmtId="164" fontId="34" fillId="0" borderId="0" xfId="0" applyFont="1" applyAlignment="1">
      <alignment/>
    </xf>
    <xf numFmtId="181" fontId="26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74" fontId="38" fillId="3" borderId="0" xfId="27" applyNumberFormat="1" applyFont="1" applyFill="1">
      <alignment/>
      <protection/>
    </xf>
    <xf numFmtId="164" fontId="25" fillId="3" borderId="17" xfId="0" applyFont="1" applyFill="1" applyBorder="1" applyAlignment="1">
      <alignment/>
    </xf>
    <xf numFmtId="164" fontId="29" fillId="3" borderId="37" xfId="27" applyFont="1" applyFill="1" applyBorder="1">
      <alignment/>
      <protection/>
    </xf>
    <xf numFmtId="164" fontId="29" fillId="3" borderId="27" xfId="27" applyFont="1" applyFill="1" applyBorder="1">
      <alignment/>
      <protection/>
    </xf>
    <xf numFmtId="171" fontId="29" fillId="0" borderId="38" xfId="27" applyNumberFormat="1" applyFont="1" applyBorder="1">
      <alignment/>
      <protection/>
    </xf>
    <xf numFmtId="171" fontId="29" fillId="0" borderId="0" xfId="27" applyNumberFormat="1" applyFont="1">
      <alignment/>
      <protection/>
    </xf>
    <xf numFmtId="167" fontId="26" fillId="0" borderId="0" xfId="0" applyNumberFormat="1" applyFont="1" applyAlignment="1">
      <alignment/>
    </xf>
    <xf numFmtId="164" fontId="29" fillId="3" borderId="39" xfId="27" applyFont="1" applyFill="1" applyBorder="1">
      <alignment/>
      <protection/>
    </xf>
    <xf numFmtId="164" fontId="29" fillId="3" borderId="40" xfId="27" applyFont="1" applyFill="1" applyBorder="1">
      <alignment/>
      <protection/>
    </xf>
    <xf numFmtId="171" fontId="29" fillId="0" borderId="41" xfId="27" applyNumberFormat="1" applyFont="1" applyBorder="1">
      <alignment/>
      <protection/>
    </xf>
    <xf numFmtId="164" fontId="29" fillId="3" borderId="17" xfId="27" applyFont="1" applyFill="1" applyBorder="1">
      <alignment/>
      <protection/>
    </xf>
    <xf numFmtId="164" fontId="29" fillId="3" borderId="17" xfId="27" applyFont="1" applyFill="1" applyBorder="1" applyAlignment="1">
      <alignment horizontal="center" wrapText="1"/>
      <protection/>
    </xf>
    <xf numFmtId="164" fontId="29" fillId="3" borderId="42" xfId="27" applyFont="1" applyFill="1" applyBorder="1" applyAlignment="1">
      <alignment horizontal="right" vertical="center"/>
      <protection/>
    </xf>
    <xf numFmtId="164" fontId="29" fillId="3" borderId="43" xfId="27" applyFont="1" applyFill="1" applyBorder="1">
      <alignment/>
      <protection/>
    </xf>
    <xf numFmtId="167" fontId="29" fillId="3" borderId="43" xfId="27" applyNumberFormat="1" applyFont="1" applyFill="1" applyBorder="1">
      <alignment/>
      <protection/>
    </xf>
    <xf numFmtId="170" fontId="29" fillId="3" borderId="44" xfId="27" applyNumberFormat="1" applyFont="1" applyFill="1" applyBorder="1">
      <alignment/>
      <protection/>
    </xf>
    <xf numFmtId="164" fontId="29" fillId="0" borderId="11" xfId="29" applyFont="1" applyBorder="1">
      <alignment/>
      <protection/>
    </xf>
    <xf numFmtId="170" fontId="29" fillId="3" borderId="0" xfId="27" applyNumberFormat="1" applyFont="1" applyFill="1">
      <alignment/>
      <protection/>
    </xf>
    <xf numFmtId="167" fontId="29" fillId="0" borderId="0" xfId="29" applyNumberFormat="1" applyFont="1">
      <alignment/>
      <protection/>
    </xf>
    <xf numFmtId="170" fontId="29" fillId="0" borderId="0" xfId="29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="97" zoomScaleNormal="97" workbookViewId="0" topLeftCell="A1">
      <selection activeCell="J1" sqref="J1"/>
    </sheetView>
  </sheetViews>
  <sheetFormatPr defaultColWidth="12.57421875" defaultRowHeight="15"/>
  <cols>
    <col min="1" max="1" width="2.00390625" style="0" customWidth="1"/>
    <col min="2" max="2" width="6.7109375" style="1" customWidth="1"/>
    <col min="3" max="3" width="29.7109375" style="1" customWidth="1"/>
    <col min="4" max="4" width="18.28125" style="1" customWidth="1"/>
    <col min="5" max="5" width="32.28125" style="1" customWidth="1"/>
    <col min="6" max="6" width="11.57421875" style="1" customWidth="1"/>
    <col min="7" max="7" width="13.00390625" style="2" customWidth="1"/>
    <col min="8" max="8" width="11.7109375" style="1" customWidth="1"/>
    <col min="9" max="9" width="1.421875" style="1" customWidth="1"/>
    <col min="10" max="10" width="9.421875" style="1" customWidth="1"/>
    <col min="11" max="11" width="43.8515625" style="1" customWidth="1"/>
    <col min="12" max="253" width="11.57421875" style="1" customWidth="1"/>
    <col min="254" max="16384" width="11.57421875" style="0" customWidth="1"/>
  </cols>
  <sheetData>
    <row r="1" spans="1:9" s="1" customFormat="1" ht="9.75" customHeight="1">
      <c r="A1"/>
      <c r="B1" s="3"/>
      <c r="C1" s="4"/>
      <c r="D1" s="4"/>
      <c r="E1" s="4"/>
      <c r="F1" s="4"/>
      <c r="G1" s="5"/>
      <c r="H1" s="4"/>
      <c r="I1" s="6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1"/>
      <c r="H3" s="12"/>
      <c r="I3" s="13"/>
    </row>
    <row r="4" spans="2:9" ht="12.75" customHeight="1">
      <c r="B4" s="14" t="s">
        <v>1</v>
      </c>
      <c r="C4" s="14"/>
      <c r="D4" s="14"/>
      <c r="E4" s="14"/>
      <c r="F4" s="14"/>
      <c r="G4" s="14"/>
      <c r="H4" s="14"/>
      <c r="I4" s="13"/>
    </row>
    <row r="5" spans="2:9" ht="12.75" customHeight="1">
      <c r="B5" s="14" t="s">
        <v>2</v>
      </c>
      <c r="C5" s="14"/>
      <c r="D5" s="14"/>
      <c r="E5" s="14"/>
      <c r="F5" s="14"/>
      <c r="G5" s="14"/>
      <c r="H5" s="14"/>
      <c r="I5" s="13"/>
    </row>
    <row r="6" spans="2:9" ht="16.5" customHeight="1">
      <c r="B6" s="15" t="s">
        <v>3</v>
      </c>
      <c r="C6" s="15"/>
      <c r="D6" s="15"/>
      <c r="E6" s="15"/>
      <c r="F6" s="15"/>
      <c r="G6" s="15"/>
      <c r="H6" s="15"/>
      <c r="I6" s="16"/>
    </row>
    <row r="7" spans="2:9" ht="12.75">
      <c r="B7" s="9"/>
      <c r="C7" s="10"/>
      <c r="D7" s="10"/>
      <c r="E7" s="10"/>
      <c r="F7" s="11"/>
      <c r="G7" s="11"/>
      <c r="H7" s="12"/>
      <c r="I7" s="13"/>
    </row>
    <row r="8" spans="2:9" ht="22.5" customHeight="1">
      <c r="B8" s="17" t="s">
        <v>4</v>
      </c>
      <c r="C8" s="17"/>
      <c r="D8" s="17"/>
      <c r="E8" s="17"/>
      <c r="F8" s="17"/>
      <c r="G8" s="17"/>
      <c r="H8" s="17"/>
      <c r="I8" s="13"/>
    </row>
    <row r="9" spans="2:9" ht="12.75">
      <c r="B9" s="18"/>
      <c r="C9" s="18"/>
      <c r="D9" s="18"/>
      <c r="E9" s="18"/>
      <c r="F9" s="19"/>
      <c r="G9" s="19"/>
      <c r="H9" s="18"/>
      <c r="I9" s="13"/>
    </row>
    <row r="10" spans="2:9" ht="16.5" customHeight="1">
      <c r="B10" s="20" t="s">
        <v>5</v>
      </c>
      <c r="C10" s="20"/>
      <c r="D10" s="20"/>
      <c r="E10" s="20"/>
      <c r="F10" s="20"/>
      <c r="G10" s="20"/>
      <c r="H10" s="20"/>
      <c r="I10" s="13"/>
    </row>
    <row r="11" spans="2:9" ht="40.5" customHeight="1">
      <c r="B11" s="21" t="s">
        <v>6</v>
      </c>
      <c r="C11" s="21" t="s">
        <v>7</v>
      </c>
      <c r="D11" s="21" t="s">
        <v>8</v>
      </c>
      <c r="E11" s="21" t="s">
        <v>9</v>
      </c>
      <c r="F11" s="22" t="s">
        <v>10</v>
      </c>
      <c r="G11" s="23" t="s">
        <v>11</v>
      </c>
      <c r="H11" s="22" t="s">
        <v>12</v>
      </c>
      <c r="I11" s="24"/>
    </row>
    <row r="12" spans="2:9" ht="16.5" customHeight="1">
      <c r="B12" s="25"/>
      <c r="C12" s="26"/>
      <c r="D12" s="25"/>
      <c r="E12" s="26"/>
      <c r="F12" s="27"/>
      <c r="G12" s="28"/>
      <c r="H12" s="25"/>
      <c r="I12" s="24"/>
    </row>
    <row r="13" spans="2:9" ht="16.5" customHeight="1">
      <c r="B13" s="25"/>
      <c r="C13" s="26" t="s">
        <v>13</v>
      </c>
      <c r="D13" s="25"/>
      <c r="E13" s="26"/>
      <c r="F13" s="27"/>
      <c r="G13" s="28"/>
      <c r="H13" s="25"/>
      <c r="I13" s="24"/>
    </row>
    <row r="14" spans="2:9" ht="16.5" customHeight="1">
      <c r="B14" s="29" t="s">
        <v>14</v>
      </c>
      <c r="C14" s="26" t="s">
        <v>15</v>
      </c>
      <c r="D14" s="25"/>
      <c r="E14" s="30"/>
      <c r="F14" s="31"/>
      <c r="G14" s="28"/>
      <c r="H14" s="25"/>
      <c r="I14" s="24"/>
    </row>
    <row r="15" spans="2:18" ht="16.5" customHeight="1">
      <c r="B15" s="25"/>
      <c r="C15" s="26" t="s">
        <v>16</v>
      </c>
      <c r="D15" s="25"/>
      <c r="E15" s="28"/>
      <c r="F15" s="32"/>
      <c r="G15" s="28"/>
      <c r="H15" s="28"/>
      <c r="I15" s="24"/>
      <c r="J15" s="6"/>
      <c r="K15" s="6"/>
      <c r="L15" s="6"/>
      <c r="M15" s="6"/>
      <c r="N15" s="6"/>
      <c r="O15" s="6"/>
      <c r="P15" s="6"/>
      <c r="Q15" s="6"/>
      <c r="R15" s="6"/>
    </row>
    <row r="16" spans="2:18" s="33" customFormat="1" ht="18" customHeight="1">
      <c r="B16" s="34">
        <v>1</v>
      </c>
      <c r="C16" s="35" t="s">
        <v>17</v>
      </c>
      <c r="D16" s="36" t="s">
        <v>18</v>
      </c>
      <c r="E16" s="36" t="s">
        <v>19</v>
      </c>
      <c r="F16" s="37">
        <v>615253</v>
      </c>
      <c r="G16" s="37">
        <v>14267.101817</v>
      </c>
      <c r="H16" s="38">
        <v>0.0820922326</v>
      </c>
      <c r="I16" s="39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33" customFormat="1" ht="18" customHeight="1">
      <c r="B17" s="34">
        <v>2</v>
      </c>
      <c r="C17" s="35" t="s">
        <v>20</v>
      </c>
      <c r="D17" s="36" t="s">
        <v>21</v>
      </c>
      <c r="E17" s="36" t="s">
        <v>22</v>
      </c>
      <c r="F17" s="37">
        <v>336933</v>
      </c>
      <c r="G17" s="37">
        <v>11511.484411500001</v>
      </c>
      <c r="H17" s="38">
        <v>0.0662365397</v>
      </c>
      <c r="I17" s="42"/>
      <c r="J17" s="40"/>
      <c r="K17" s="40"/>
      <c r="L17" s="40"/>
      <c r="M17" s="40"/>
      <c r="N17" s="40"/>
      <c r="O17" s="40"/>
      <c r="P17" s="41"/>
      <c r="Q17" s="40"/>
      <c r="R17" s="41"/>
    </row>
    <row r="18" spans="2:18" s="43" customFormat="1" ht="18" customHeight="1">
      <c r="B18" s="34">
        <v>3</v>
      </c>
      <c r="C18" s="35" t="s">
        <v>23</v>
      </c>
      <c r="D18" s="36" t="s">
        <v>24</v>
      </c>
      <c r="E18" s="36" t="s">
        <v>25</v>
      </c>
      <c r="F18" s="37">
        <v>1412592</v>
      </c>
      <c r="G18" s="37">
        <v>8892.972936</v>
      </c>
      <c r="H18" s="38">
        <v>0.05116974790000001</v>
      </c>
      <c r="I18" s="44"/>
      <c r="J18" s="40"/>
      <c r="K18" s="40"/>
      <c r="L18" s="45"/>
      <c r="M18" s="45"/>
      <c r="N18" s="45"/>
      <c r="O18" s="45"/>
      <c r="P18" s="46"/>
      <c r="Q18" s="45"/>
      <c r="R18" s="46"/>
    </row>
    <row r="19" spans="2:18" s="43" customFormat="1" ht="18" customHeight="1">
      <c r="B19" s="34">
        <v>4</v>
      </c>
      <c r="C19" s="35" t="s">
        <v>26</v>
      </c>
      <c r="D19" s="36" t="s">
        <v>27</v>
      </c>
      <c r="E19" s="36" t="s">
        <v>28</v>
      </c>
      <c r="F19" s="37">
        <v>310216</v>
      </c>
      <c r="G19" s="37">
        <v>7920.279804</v>
      </c>
      <c r="H19" s="38">
        <v>0.0455729174</v>
      </c>
      <c r="I19" s="44"/>
      <c r="J19" s="40"/>
      <c r="K19" s="40"/>
      <c r="L19" s="45"/>
      <c r="M19" s="45"/>
      <c r="N19" s="45"/>
      <c r="O19" s="45"/>
      <c r="P19" s="46"/>
      <c r="Q19" s="45"/>
      <c r="R19" s="46"/>
    </row>
    <row r="20" spans="2:18" s="43" customFormat="1" ht="18" customHeight="1">
      <c r="B20" s="34">
        <v>5</v>
      </c>
      <c r="C20" s="35" t="s">
        <v>29</v>
      </c>
      <c r="D20" s="36" t="s">
        <v>30</v>
      </c>
      <c r="E20" s="36" t="s">
        <v>31</v>
      </c>
      <c r="F20" s="37">
        <v>684476</v>
      </c>
      <c r="G20" s="37">
        <v>6813.95858</v>
      </c>
      <c r="H20" s="38">
        <v>0.0392071971</v>
      </c>
      <c r="I20" s="44"/>
      <c r="J20" s="40"/>
      <c r="K20" s="40"/>
      <c r="L20" s="45"/>
      <c r="M20" s="45"/>
      <c r="N20" s="45"/>
      <c r="O20" s="45"/>
      <c r="P20" s="46"/>
      <c r="Q20" s="45"/>
      <c r="R20" s="46"/>
    </row>
    <row r="21" spans="2:18" s="43" customFormat="1" ht="18" customHeight="1">
      <c r="B21" s="34">
        <v>6</v>
      </c>
      <c r="C21" s="35" t="s">
        <v>32</v>
      </c>
      <c r="D21" s="36" t="s">
        <v>33</v>
      </c>
      <c r="E21" s="36" t="s">
        <v>19</v>
      </c>
      <c r="F21" s="37">
        <v>755179</v>
      </c>
      <c r="G21" s="37">
        <v>5869.6287775</v>
      </c>
      <c r="H21" s="38">
        <v>0.0337735678</v>
      </c>
      <c r="I21" s="44"/>
      <c r="J21" s="40"/>
      <c r="K21" s="40"/>
      <c r="L21" s="45"/>
      <c r="M21" s="45"/>
      <c r="N21" s="45"/>
      <c r="O21" s="45"/>
      <c r="P21" s="46"/>
      <c r="Q21" s="45"/>
      <c r="R21" s="46"/>
    </row>
    <row r="22" spans="2:18" s="43" customFormat="1" ht="18" customHeight="1">
      <c r="B22" s="34">
        <v>7</v>
      </c>
      <c r="C22" s="35" t="s">
        <v>34</v>
      </c>
      <c r="D22" s="36" t="s">
        <v>35</v>
      </c>
      <c r="E22" s="36" t="s">
        <v>19</v>
      </c>
      <c r="F22" s="37">
        <v>1400467</v>
      </c>
      <c r="G22" s="37">
        <v>5608.870335</v>
      </c>
      <c r="H22" s="38">
        <v>0.032273176</v>
      </c>
      <c r="I22" s="44"/>
      <c r="J22" s="40"/>
      <c r="K22" s="40"/>
      <c r="L22" s="45"/>
      <c r="M22" s="45"/>
      <c r="N22" s="45"/>
      <c r="O22" s="45"/>
      <c r="P22" s="46"/>
      <c r="Q22" s="45"/>
      <c r="R22" s="46"/>
    </row>
    <row r="23" spans="2:18" s="43" customFormat="1" ht="18" customHeight="1">
      <c r="B23" s="34">
        <v>8</v>
      </c>
      <c r="C23" s="35" t="s">
        <v>36</v>
      </c>
      <c r="D23" s="36" t="s">
        <v>37</v>
      </c>
      <c r="E23" s="36" t="s">
        <v>38</v>
      </c>
      <c r="F23" s="37">
        <v>386260</v>
      </c>
      <c r="G23" s="37">
        <v>5037.98918</v>
      </c>
      <c r="H23" s="38">
        <v>0.0289883527</v>
      </c>
      <c r="I23" s="44"/>
      <c r="J23" s="40"/>
      <c r="K23" s="40"/>
      <c r="L23" s="45"/>
      <c r="M23" s="45"/>
      <c r="N23" s="45"/>
      <c r="O23" s="45"/>
      <c r="P23" s="46"/>
      <c r="Q23" s="45"/>
      <c r="R23" s="46"/>
    </row>
    <row r="24" spans="2:18" s="43" customFormat="1" ht="18" customHeight="1">
      <c r="B24" s="34">
        <v>9</v>
      </c>
      <c r="C24" s="35" t="s">
        <v>39</v>
      </c>
      <c r="D24" s="36" t="s">
        <v>40</v>
      </c>
      <c r="E24" s="36" t="s">
        <v>25</v>
      </c>
      <c r="F24" s="37">
        <v>438255</v>
      </c>
      <c r="G24" s="37">
        <v>4343.545305</v>
      </c>
      <c r="H24" s="38">
        <v>0.0249925553</v>
      </c>
      <c r="I24" s="44"/>
      <c r="J24" s="40"/>
      <c r="K24" s="40"/>
      <c r="L24" s="45"/>
      <c r="M24" s="45"/>
      <c r="N24" s="45"/>
      <c r="O24" s="45"/>
      <c r="P24" s="46"/>
      <c r="Q24" s="45"/>
      <c r="R24" s="46"/>
    </row>
    <row r="25" spans="2:18" s="43" customFormat="1" ht="18" customHeight="1">
      <c r="B25" s="34">
        <v>10</v>
      </c>
      <c r="C25" s="35" t="s">
        <v>41</v>
      </c>
      <c r="D25" s="36" t="s">
        <v>42</v>
      </c>
      <c r="E25" s="36" t="s">
        <v>31</v>
      </c>
      <c r="F25" s="37">
        <v>107222</v>
      </c>
      <c r="G25" s="37">
        <v>3804.611837</v>
      </c>
      <c r="H25" s="38">
        <v>0.0218915575</v>
      </c>
      <c r="I25" s="44"/>
      <c r="J25" s="40"/>
      <c r="K25" s="40"/>
      <c r="L25" s="45"/>
      <c r="M25" s="45"/>
      <c r="N25" s="45"/>
      <c r="O25" s="45"/>
      <c r="P25" s="46"/>
      <c r="Q25" s="45"/>
      <c r="R25" s="46"/>
    </row>
    <row r="26" spans="2:18" s="43" customFormat="1" ht="18" customHeight="1">
      <c r="B26" s="34">
        <v>11</v>
      </c>
      <c r="C26" s="35" t="s">
        <v>43</v>
      </c>
      <c r="D26" s="36" t="s">
        <v>44</v>
      </c>
      <c r="E26" s="36" t="s">
        <v>45</v>
      </c>
      <c r="F26" s="37">
        <v>474000</v>
      </c>
      <c r="G26" s="37">
        <v>3505.704</v>
      </c>
      <c r="H26" s="38">
        <v>0.0201716559</v>
      </c>
      <c r="I26" s="44"/>
      <c r="J26" s="40"/>
      <c r="K26" s="40"/>
      <c r="L26" s="45"/>
      <c r="M26" s="45"/>
      <c r="N26" s="45"/>
      <c r="O26" s="45"/>
      <c r="P26" s="46"/>
      <c r="Q26" s="45"/>
      <c r="R26" s="46"/>
    </row>
    <row r="27" spans="2:18" s="43" customFormat="1" ht="18" customHeight="1">
      <c r="B27" s="34">
        <v>12</v>
      </c>
      <c r="C27" s="35" t="s">
        <v>46</v>
      </c>
      <c r="D27" s="36" t="s">
        <v>47</v>
      </c>
      <c r="E27" s="36" t="s">
        <v>48</v>
      </c>
      <c r="F27" s="37">
        <v>1203664</v>
      </c>
      <c r="G27" s="37">
        <v>2882.173448</v>
      </c>
      <c r="H27" s="38">
        <v>0.016583890400000002</v>
      </c>
      <c r="I27" s="44"/>
      <c r="J27" s="40"/>
      <c r="K27" s="40"/>
      <c r="L27" s="45"/>
      <c r="M27" s="45"/>
      <c r="N27" s="45"/>
      <c r="O27" s="45"/>
      <c r="P27" s="46"/>
      <c r="Q27" s="45"/>
      <c r="R27" s="46"/>
    </row>
    <row r="28" spans="2:18" s="43" customFormat="1" ht="18" customHeight="1">
      <c r="B28" s="34">
        <v>13</v>
      </c>
      <c r="C28" s="35" t="s">
        <v>49</v>
      </c>
      <c r="D28" s="36" t="s">
        <v>50</v>
      </c>
      <c r="E28" s="36" t="s">
        <v>45</v>
      </c>
      <c r="F28" s="37">
        <v>103000</v>
      </c>
      <c r="G28" s="37">
        <v>2863.6575</v>
      </c>
      <c r="H28" s="38">
        <v>0.0164773505</v>
      </c>
      <c r="I28" s="44"/>
      <c r="J28" s="40"/>
      <c r="K28" s="40"/>
      <c r="L28" s="45"/>
      <c r="M28" s="45"/>
      <c r="N28" s="45"/>
      <c r="O28" s="45"/>
      <c r="P28" s="46"/>
      <c r="Q28" s="45"/>
      <c r="R28" s="46"/>
    </row>
    <row r="29" spans="2:18" s="43" customFormat="1" ht="18" customHeight="1">
      <c r="B29" s="34">
        <v>14</v>
      </c>
      <c r="C29" s="35" t="s">
        <v>51</v>
      </c>
      <c r="D29" s="36" t="s">
        <v>52</v>
      </c>
      <c r="E29" s="36" t="s">
        <v>45</v>
      </c>
      <c r="F29" s="37">
        <v>236663</v>
      </c>
      <c r="G29" s="37">
        <v>2323.6756655</v>
      </c>
      <c r="H29" s="38">
        <v>0.0133703205</v>
      </c>
      <c r="I29" s="44"/>
      <c r="J29" s="40"/>
      <c r="K29" s="40"/>
      <c r="L29" s="45"/>
      <c r="M29" s="45"/>
      <c r="N29" s="45"/>
      <c r="O29" s="45"/>
      <c r="P29" s="46"/>
      <c r="Q29" s="45"/>
      <c r="R29" s="46"/>
    </row>
    <row r="30" spans="2:18" s="43" customFormat="1" ht="18" customHeight="1">
      <c r="B30" s="34">
        <v>15</v>
      </c>
      <c r="C30" s="35" t="s">
        <v>53</v>
      </c>
      <c r="D30" s="36" t="s">
        <v>54</v>
      </c>
      <c r="E30" s="36" t="s">
        <v>55</v>
      </c>
      <c r="F30" s="37">
        <v>679868</v>
      </c>
      <c r="G30" s="37">
        <v>2076.656806</v>
      </c>
      <c r="H30" s="38">
        <v>0.0119489856</v>
      </c>
      <c r="I30" s="44"/>
      <c r="J30" s="40"/>
      <c r="K30" s="40"/>
      <c r="L30" s="45"/>
      <c r="M30" s="45"/>
      <c r="N30" s="45"/>
      <c r="O30" s="45"/>
      <c r="P30" s="46"/>
      <c r="Q30" s="45"/>
      <c r="R30" s="46"/>
    </row>
    <row r="31" spans="2:18" s="43" customFormat="1" ht="18" customHeight="1">
      <c r="B31" s="34">
        <v>16</v>
      </c>
      <c r="C31" s="35" t="s">
        <v>56</v>
      </c>
      <c r="D31" s="36" t="s">
        <v>57</v>
      </c>
      <c r="E31" s="36" t="s">
        <v>22</v>
      </c>
      <c r="F31" s="37">
        <v>65649</v>
      </c>
      <c r="G31" s="37">
        <v>1895.4507525</v>
      </c>
      <c r="H31" s="38">
        <v>0.010906334499999998</v>
      </c>
      <c r="I31" s="44"/>
      <c r="J31" s="40"/>
      <c r="K31" s="40"/>
      <c r="L31" s="45"/>
      <c r="M31" s="45"/>
      <c r="N31" s="45"/>
      <c r="O31" s="45"/>
      <c r="P31" s="46"/>
      <c r="Q31" s="45"/>
      <c r="R31" s="46"/>
    </row>
    <row r="32" spans="2:18" s="43" customFormat="1" ht="18" customHeight="1">
      <c r="B32" s="34">
        <v>17</v>
      </c>
      <c r="C32" s="35" t="s">
        <v>58</v>
      </c>
      <c r="D32" s="36" t="s">
        <v>59</v>
      </c>
      <c r="E32" s="36" t="s">
        <v>45</v>
      </c>
      <c r="F32" s="37">
        <v>326500</v>
      </c>
      <c r="G32" s="37">
        <v>1563.44525</v>
      </c>
      <c r="H32" s="38">
        <v>0.0089959904</v>
      </c>
      <c r="I32" s="44"/>
      <c r="J32" s="40"/>
      <c r="K32" s="40"/>
      <c r="L32" s="45"/>
      <c r="M32" s="45"/>
      <c r="N32" s="45"/>
      <c r="O32" s="45"/>
      <c r="P32" s="46"/>
      <c r="Q32" s="45"/>
      <c r="R32" s="46"/>
    </row>
    <row r="33" spans="2:18" ht="18" customHeight="1">
      <c r="B33" s="34"/>
      <c r="C33" s="47" t="s">
        <v>60</v>
      </c>
      <c r="D33" s="48"/>
      <c r="E33" s="49"/>
      <c r="F33" s="50"/>
      <c r="G33" s="50"/>
      <c r="H33" s="51"/>
      <c r="I33" s="13"/>
      <c r="J33" s="6"/>
      <c r="K33" s="40"/>
      <c r="L33" s="6"/>
      <c r="M33" s="6"/>
      <c r="N33" s="6"/>
      <c r="O33" s="6"/>
      <c r="P33" s="52"/>
      <c r="Q33" s="6"/>
      <c r="R33" s="52"/>
    </row>
    <row r="34" spans="2:18" s="43" customFormat="1" ht="18" customHeight="1">
      <c r="B34" s="34">
        <v>18</v>
      </c>
      <c r="C34" s="35" t="s">
        <v>61</v>
      </c>
      <c r="D34" s="36" t="s">
        <v>62</v>
      </c>
      <c r="E34" s="36" t="s">
        <v>22</v>
      </c>
      <c r="F34" s="37">
        <v>411500</v>
      </c>
      <c r="G34" s="37">
        <v>8099.34875</v>
      </c>
      <c r="H34" s="38">
        <v>0.046603271700000004</v>
      </c>
      <c r="I34" s="44"/>
      <c r="J34" s="40"/>
      <c r="K34" s="40"/>
      <c r="L34" s="45"/>
      <c r="M34" s="45"/>
      <c r="N34" s="45"/>
      <c r="O34" s="45"/>
      <c r="P34" s="46"/>
      <c r="Q34" s="45"/>
      <c r="R34" s="46"/>
    </row>
    <row r="35" spans="2:18" s="43" customFormat="1" ht="18" customHeight="1">
      <c r="B35" s="34">
        <v>19</v>
      </c>
      <c r="C35" s="35" t="s">
        <v>63</v>
      </c>
      <c r="D35" s="36" t="s">
        <v>64</v>
      </c>
      <c r="E35" s="36" t="s">
        <v>65</v>
      </c>
      <c r="F35" s="37">
        <v>934741</v>
      </c>
      <c r="G35" s="37">
        <v>4870.00061</v>
      </c>
      <c r="H35" s="38">
        <v>0.0280217544</v>
      </c>
      <c r="I35" s="44"/>
      <c r="J35" s="40"/>
      <c r="K35" s="40"/>
      <c r="L35" s="45"/>
      <c r="M35" s="45"/>
      <c r="N35" s="45"/>
      <c r="O35" s="45"/>
      <c r="P35" s="46"/>
      <c r="Q35" s="45"/>
      <c r="R35" s="46"/>
    </row>
    <row r="36" spans="2:18" s="43" customFormat="1" ht="18" customHeight="1">
      <c r="B36" s="34">
        <v>20</v>
      </c>
      <c r="C36" s="35" t="s">
        <v>66</v>
      </c>
      <c r="D36" s="36" t="s">
        <v>67</v>
      </c>
      <c r="E36" s="36" t="s">
        <v>28</v>
      </c>
      <c r="F36" s="37">
        <v>63825</v>
      </c>
      <c r="G36" s="37">
        <v>4258.7550375</v>
      </c>
      <c r="H36" s="38">
        <v>0.0245046761</v>
      </c>
      <c r="I36" s="44"/>
      <c r="J36" s="40"/>
      <c r="K36" s="40"/>
      <c r="L36" s="45"/>
      <c r="M36" s="45"/>
      <c r="N36" s="45"/>
      <c r="O36" s="45"/>
      <c r="P36" s="46"/>
      <c r="Q36" s="45"/>
      <c r="R36" s="46"/>
    </row>
    <row r="37" spans="2:18" s="43" customFormat="1" ht="18" customHeight="1">
      <c r="B37" s="34">
        <v>21</v>
      </c>
      <c r="C37" s="35" t="s">
        <v>68</v>
      </c>
      <c r="D37" s="36" t="s">
        <v>69</v>
      </c>
      <c r="E37" s="36" t="s">
        <v>70</v>
      </c>
      <c r="F37" s="37">
        <v>341400</v>
      </c>
      <c r="G37" s="37">
        <v>3185.6034</v>
      </c>
      <c r="H37" s="38">
        <v>0.0183298121</v>
      </c>
      <c r="I37" s="44"/>
      <c r="J37" s="40"/>
      <c r="K37" s="40"/>
      <c r="L37" s="45"/>
      <c r="M37" s="45"/>
      <c r="N37" s="45"/>
      <c r="O37" s="45"/>
      <c r="P37" s="46"/>
      <c r="Q37" s="45"/>
      <c r="R37" s="46"/>
    </row>
    <row r="38" spans="2:18" s="43" customFormat="1" ht="18" customHeight="1">
      <c r="B38" s="34">
        <v>22</v>
      </c>
      <c r="C38" s="35" t="s">
        <v>71</v>
      </c>
      <c r="D38" s="36" t="s">
        <v>72</v>
      </c>
      <c r="E38" s="36" t="s">
        <v>19</v>
      </c>
      <c r="F38" s="37">
        <v>786000</v>
      </c>
      <c r="G38" s="37">
        <v>2521.095</v>
      </c>
      <c r="H38" s="38">
        <v>0.014506262</v>
      </c>
      <c r="I38" s="44"/>
      <c r="J38" s="40"/>
      <c r="K38" s="40"/>
      <c r="L38" s="45"/>
      <c r="M38" s="45"/>
      <c r="N38" s="45"/>
      <c r="O38" s="45"/>
      <c r="P38" s="46"/>
      <c r="Q38" s="45"/>
      <c r="R38" s="46"/>
    </row>
    <row r="39" spans="2:18" s="43" customFormat="1" ht="18" customHeight="1">
      <c r="B39" s="34">
        <v>23</v>
      </c>
      <c r="C39" s="35" t="s">
        <v>73</v>
      </c>
      <c r="D39" s="36" t="s">
        <v>74</v>
      </c>
      <c r="E39" s="36" t="s">
        <v>19</v>
      </c>
      <c r="F39" s="37">
        <v>810250</v>
      </c>
      <c r="G39" s="37">
        <v>2228.99775</v>
      </c>
      <c r="H39" s="38">
        <v>0.012825548200000002</v>
      </c>
      <c r="I39" s="44"/>
      <c r="J39" s="40"/>
      <c r="K39" s="40"/>
      <c r="L39" s="45"/>
      <c r="M39" s="45"/>
      <c r="N39" s="45"/>
      <c r="O39" s="45"/>
      <c r="P39" s="46"/>
      <c r="Q39" s="45"/>
      <c r="R39" s="46"/>
    </row>
    <row r="40" spans="2:18" ht="16.5" customHeight="1">
      <c r="B40" s="34">
        <v>24</v>
      </c>
      <c r="C40" s="53" t="s">
        <v>75</v>
      </c>
      <c r="D40" s="48"/>
      <c r="E40" s="36" t="s">
        <v>19</v>
      </c>
      <c r="F40" s="54">
        <v>-810250</v>
      </c>
      <c r="G40" s="55">
        <v>-2243.987375</v>
      </c>
      <c r="H40" s="56">
        <v>-0.0129117978</v>
      </c>
      <c r="I40" s="13"/>
      <c r="J40" s="6"/>
      <c r="K40" s="40"/>
      <c r="L40" s="6"/>
      <c r="M40" s="6"/>
      <c r="N40" s="6"/>
      <c r="O40" s="6"/>
      <c r="P40" s="52"/>
      <c r="Q40" s="6"/>
      <c r="R40" s="52"/>
    </row>
    <row r="41" spans="2:18" s="43" customFormat="1" ht="16.5" customHeight="1">
      <c r="B41" s="34">
        <v>25</v>
      </c>
      <c r="C41" s="57" t="s">
        <v>76</v>
      </c>
      <c r="D41" s="36"/>
      <c r="E41" s="36" t="s">
        <v>19</v>
      </c>
      <c r="F41" s="58">
        <v>-786000</v>
      </c>
      <c r="G41" s="58">
        <v>-2531.313</v>
      </c>
      <c r="H41" s="59">
        <v>-0.014565055899999999</v>
      </c>
      <c r="I41" s="44"/>
      <c r="J41" s="40"/>
      <c r="K41" s="40"/>
      <c r="L41" s="45"/>
      <c r="M41" s="45"/>
      <c r="N41" s="45"/>
      <c r="O41" s="45"/>
      <c r="P41" s="46"/>
      <c r="Q41" s="45"/>
      <c r="R41" s="46"/>
    </row>
    <row r="42" spans="2:18" ht="16.5" customHeight="1">
      <c r="B42" s="34">
        <v>26</v>
      </c>
      <c r="C42" s="57" t="s">
        <v>77</v>
      </c>
      <c r="D42" s="48"/>
      <c r="E42" s="36" t="s">
        <v>70</v>
      </c>
      <c r="F42" s="54">
        <v>-341400</v>
      </c>
      <c r="G42" s="55">
        <v>-3210.1842</v>
      </c>
      <c r="H42" s="56">
        <v>-0.0184712489</v>
      </c>
      <c r="I42" s="13"/>
      <c r="J42" s="6"/>
      <c r="K42" s="40"/>
      <c r="L42" s="6"/>
      <c r="M42" s="6"/>
      <c r="N42" s="6"/>
      <c r="O42" s="6"/>
      <c r="P42" s="52"/>
      <c r="Q42" s="6"/>
      <c r="R42" s="52"/>
    </row>
    <row r="43" spans="2:18" ht="16.5" customHeight="1">
      <c r="B43" s="34">
        <v>27</v>
      </c>
      <c r="C43" s="57" t="s">
        <v>78</v>
      </c>
      <c r="D43" s="48"/>
      <c r="E43" s="36" t="s">
        <v>28</v>
      </c>
      <c r="F43" s="54">
        <v>-63825</v>
      </c>
      <c r="G43" s="55">
        <v>-4288.65705</v>
      </c>
      <c r="H43" s="56">
        <v>-0.0246767309</v>
      </c>
      <c r="I43" s="13"/>
      <c r="J43" s="6"/>
      <c r="K43" s="40"/>
      <c r="L43" s="6"/>
      <c r="M43" s="6"/>
      <c r="N43" s="6"/>
      <c r="O43" s="6"/>
      <c r="P43" s="52"/>
      <c r="Q43" s="6"/>
      <c r="R43" s="52"/>
    </row>
    <row r="44" spans="2:18" ht="16.5" customHeight="1">
      <c r="B44" s="34">
        <v>28</v>
      </c>
      <c r="C44" s="53" t="s">
        <v>79</v>
      </c>
      <c r="D44" s="48"/>
      <c r="E44" s="36" t="s">
        <v>65</v>
      </c>
      <c r="F44" s="54">
        <v>-934741</v>
      </c>
      <c r="G44" s="55">
        <v>-4906.9228795</v>
      </c>
      <c r="H44" s="56">
        <v>-0.0282342034</v>
      </c>
      <c r="I44" s="13"/>
      <c r="J44" s="6"/>
      <c r="K44" s="40"/>
      <c r="L44" s="6"/>
      <c r="M44" s="6"/>
      <c r="N44" s="6"/>
      <c r="O44" s="6"/>
      <c r="P44" s="52"/>
      <c r="Q44" s="6"/>
      <c r="R44" s="52"/>
    </row>
    <row r="45" spans="2:18" ht="16.5" customHeight="1">
      <c r="B45" s="34">
        <v>29</v>
      </c>
      <c r="C45" s="57" t="s">
        <v>80</v>
      </c>
      <c r="D45" s="48"/>
      <c r="E45" s="36" t="s">
        <v>22</v>
      </c>
      <c r="F45" s="54">
        <v>-411500</v>
      </c>
      <c r="G45" s="55">
        <v>-8133.709</v>
      </c>
      <c r="H45" s="56">
        <v>-0.0468009789</v>
      </c>
      <c r="I45" s="13"/>
      <c r="J45" s="6"/>
      <c r="K45" s="40"/>
      <c r="L45" s="6"/>
      <c r="M45" s="6"/>
      <c r="N45" s="6"/>
      <c r="O45" s="6"/>
      <c r="P45" s="52"/>
      <c r="Q45" s="6"/>
      <c r="R45" s="52"/>
    </row>
    <row r="46" spans="2:18" ht="16.5" customHeight="1">
      <c r="B46" s="29"/>
      <c r="C46" s="26" t="s">
        <v>81</v>
      </c>
      <c r="D46" s="60"/>
      <c r="E46" s="49"/>
      <c r="F46" s="49"/>
      <c r="G46" s="49"/>
      <c r="H46" s="61"/>
      <c r="I46" s="13"/>
      <c r="J46" s="6"/>
      <c r="K46" s="40"/>
      <c r="L46" s="6"/>
      <c r="M46" s="6"/>
      <c r="N46" s="6"/>
      <c r="O46" s="6"/>
      <c r="P46" s="52"/>
      <c r="Q46" s="6"/>
      <c r="R46" s="52"/>
    </row>
    <row r="47" spans="2:18" s="33" customFormat="1" ht="16.5" customHeight="1">
      <c r="B47" s="34">
        <v>30</v>
      </c>
      <c r="C47" s="53" t="s">
        <v>82</v>
      </c>
      <c r="D47" s="36" t="s">
        <v>83</v>
      </c>
      <c r="E47" s="36" t="s">
        <v>84</v>
      </c>
      <c r="F47" s="37">
        <v>20537</v>
      </c>
      <c r="G47" s="37">
        <v>16628.1706575</v>
      </c>
      <c r="H47" s="38">
        <v>0.09567771159999999</v>
      </c>
      <c r="I47" s="42"/>
      <c r="J47" s="40"/>
      <c r="K47" s="40"/>
      <c r="L47" s="40"/>
      <c r="M47" s="40"/>
      <c r="N47" s="40"/>
      <c r="O47" s="40"/>
      <c r="P47" s="41"/>
      <c r="Q47" s="40"/>
      <c r="R47" s="41"/>
    </row>
    <row r="48" spans="2:18" s="33" customFormat="1" ht="16.5" customHeight="1">
      <c r="B48" s="34">
        <v>31</v>
      </c>
      <c r="C48" s="53" t="s">
        <v>85</v>
      </c>
      <c r="D48" s="36" t="s">
        <v>86</v>
      </c>
      <c r="E48" s="36" t="s">
        <v>28</v>
      </c>
      <c r="F48" s="37">
        <v>70884</v>
      </c>
      <c r="G48" s="37">
        <v>8806.900446399999</v>
      </c>
      <c r="H48" s="38">
        <v>0.0506744908</v>
      </c>
      <c r="I48" s="42"/>
      <c r="J48" s="40"/>
      <c r="K48" s="40"/>
      <c r="L48" s="40"/>
      <c r="M48" s="40"/>
      <c r="N48" s="40"/>
      <c r="O48" s="40"/>
      <c r="P48" s="41"/>
      <c r="Q48" s="40"/>
      <c r="R48" s="41"/>
    </row>
    <row r="49" spans="2:18" s="33" customFormat="1" ht="16.5" customHeight="1">
      <c r="B49" s="34">
        <v>32</v>
      </c>
      <c r="C49" s="53" t="s">
        <v>87</v>
      </c>
      <c r="D49" s="36" t="s">
        <v>88</v>
      </c>
      <c r="E49" s="36" t="s">
        <v>84</v>
      </c>
      <c r="F49" s="37">
        <v>69243</v>
      </c>
      <c r="G49" s="37">
        <v>7943.054287000001</v>
      </c>
      <c r="H49" s="38">
        <v>0.045703960700000004</v>
      </c>
      <c r="I49" s="42"/>
      <c r="J49" s="40"/>
      <c r="K49" s="40"/>
      <c r="L49" s="40"/>
      <c r="M49" s="40"/>
      <c r="N49" s="40"/>
      <c r="O49" s="40"/>
      <c r="P49" s="41"/>
      <c r="Q49" s="40"/>
      <c r="R49" s="41"/>
    </row>
    <row r="50" spans="2:18" s="33" customFormat="1" ht="16.5" customHeight="1">
      <c r="B50" s="34">
        <v>33</v>
      </c>
      <c r="C50" s="53" t="s">
        <v>89</v>
      </c>
      <c r="D50" s="36" t="s">
        <v>90</v>
      </c>
      <c r="E50" s="36" t="s">
        <v>91</v>
      </c>
      <c r="F50" s="37">
        <v>74580</v>
      </c>
      <c r="G50" s="37">
        <v>4936.7896934</v>
      </c>
      <c r="H50" s="38">
        <v>0.0284060556</v>
      </c>
      <c r="I50" s="42"/>
      <c r="J50" s="40"/>
      <c r="K50" s="40"/>
      <c r="L50" s="40"/>
      <c r="M50" s="40"/>
      <c r="N50" s="40"/>
      <c r="O50" s="40"/>
      <c r="P50" s="41"/>
      <c r="Q50" s="40"/>
      <c r="R50" s="41"/>
    </row>
    <row r="51" spans="2:18" s="33" customFormat="1" ht="16.5" customHeight="1">
      <c r="B51" s="34">
        <v>34</v>
      </c>
      <c r="C51" s="35" t="s">
        <v>92</v>
      </c>
      <c r="D51" s="36" t="s">
        <v>93</v>
      </c>
      <c r="E51" s="36" t="s">
        <v>94</v>
      </c>
      <c r="F51" s="37">
        <v>49095</v>
      </c>
      <c r="G51" s="37">
        <v>4759.9186541</v>
      </c>
      <c r="H51" s="38">
        <v>0.027388347999999996</v>
      </c>
      <c r="I51" s="42"/>
      <c r="J51" s="40"/>
      <c r="K51" s="40"/>
      <c r="L51" s="40"/>
      <c r="M51" s="40"/>
      <c r="N51" s="40"/>
      <c r="O51" s="40"/>
      <c r="P51" s="41"/>
      <c r="Q51" s="40"/>
      <c r="R51" s="41"/>
    </row>
    <row r="52" spans="2:18" s="33" customFormat="1" ht="16.5" customHeight="1">
      <c r="B52" s="34">
        <v>35</v>
      </c>
      <c r="C52" s="35" t="s">
        <v>95</v>
      </c>
      <c r="D52" s="36" t="s">
        <v>96</v>
      </c>
      <c r="E52" s="36" t="s">
        <v>97</v>
      </c>
      <c r="F52" s="37">
        <v>29908</v>
      </c>
      <c r="G52" s="37">
        <v>4321.5384874</v>
      </c>
      <c r="H52" s="38">
        <v>0.024865929100000003</v>
      </c>
      <c r="I52" s="42"/>
      <c r="J52" s="40"/>
      <c r="K52" s="40"/>
      <c r="L52" s="40"/>
      <c r="M52" s="40"/>
      <c r="N52" s="40"/>
      <c r="O52" s="40"/>
      <c r="P52" s="41"/>
      <c r="Q52" s="40"/>
      <c r="R52" s="41"/>
    </row>
    <row r="53" spans="2:18" s="33" customFormat="1" ht="16.5" customHeight="1">
      <c r="B53" s="34">
        <v>36</v>
      </c>
      <c r="C53" s="53" t="s">
        <v>98</v>
      </c>
      <c r="D53" s="36" t="s">
        <v>99</v>
      </c>
      <c r="E53" s="36" t="s">
        <v>100</v>
      </c>
      <c r="F53" s="37">
        <v>987</v>
      </c>
      <c r="G53" s="37">
        <v>1212.8615396</v>
      </c>
      <c r="H53" s="38">
        <v>0.0069787482</v>
      </c>
      <c r="I53" s="42"/>
      <c r="J53" s="40"/>
      <c r="K53" s="40"/>
      <c r="L53" s="40"/>
      <c r="M53" s="40"/>
      <c r="N53" s="40"/>
      <c r="O53" s="40"/>
      <c r="P53" s="41"/>
      <c r="Q53" s="40"/>
      <c r="R53" s="41"/>
    </row>
    <row r="54" spans="2:18" s="33" customFormat="1" ht="16.5" customHeight="1">
      <c r="B54" s="34">
        <v>37</v>
      </c>
      <c r="C54" s="53" t="s">
        <v>101</v>
      </c>
      <c r="D54" s="62"/>
      <c r="E54" s="36" t="s">
        <v>102</v>
      </c>
      <c r="F54" s="63">
        <v>-53900000</v>
      </c>
      <c r="G54" s="63">
        <v>-37467.2375</v>
      </c>
      <c r="H54" s="64">
        <v>-0.2155847218</v>
      </c>
      <c r="I54" s="42"/>
      <c r="J54" s="40"/>
      <c r="K54" s="40"/>
      <c r="L54" s="40"/>
      <c r="M54" s="40"/>
      <c r="N54" s="40"/>
      <c r="O54" s="40"/>
      <c r="P54" s="40"/>
      <c r="Q54" s="40"/>
      <c r="R54" s="40"/>
    </row>
    <row r="55" spans="2:18" s="33" customFormat="1" ht="16.5" customHeight="1">
      <c r="B55" s="34"/>
      <c r="C55" s="53"/>
      <c r="D55" s="62"/>
      <c r="E55" s="49"/>
      <c r="F55" s="63"/>
      <c r="G55" s="63"/>
      <c r="H55" s="65"/>
      <c r="I55" s="42"/>
      <c r="J55" s="40"/>
      <c r="K55" s="40"/>
      <c r="L55" s="40"/>
      <c r="M55" s="40"/>
      <c r="N55" s="40"/>
      <c r="O55" s="40"/>
      <c r="P55" s="40"/>
      <c r="Q55" s="40"/>
      <c r="R55" s="40"/>
    </row>
    <row r="56" spans="2:18" ht="12.75">
      <c r="B56" s="29" t="s">
        <v>103</v>
      </c>
      <c r="C56" s="26" t="s">
        <v>104</v>
      </c>
      <c r="D56" s="26"/>
      <c r="E56" s="28"/>
      <c r="F56" s="66" t="s">
        <v>105</v>
      </c>
      <c r="G56" s="66" t="s">
        <v>105</v>
      </c>
      <c r="H56" s="66" t="s">
        <v>105</v>
      </c>
      <c r="I56" s="13"/>
      <c r="J56" s="6"/>
      <c r="K56" s="6"/>
      <c r="L56" s="6"/>
      <c r="M56" s="6"/>
      <c r="N56" s="6"/>
      <c r="O56" s="6"/>
      <c r="P56" s="6"/>
      <c r="Q56" s="6"/>
      <c r="R56" s="6"/>
    </row>
    <row r="57" spans="2:18" ht="12.75">
      <c r="B57" s="29" t="s">
        <v>106</v>
      </c>
      <c r="C57" s="67" t="s">
        <v>106</v>
      </c>
      <c r="D57" s="68" t="s">
        <v>106</v>
      </c>
      <c r="E57" s="68" t="s">
        <v>106</v>
      </c>
      <c r="F57" s="69"/>
      <c r="G57" s="69"/>
      <c r="H57" s="70"/>
      <c r="I57" s="13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71"/>
      <c r="B58" s="25"/>
      <c r="C58" s="26"/>
      <c r="D58" s="26"/>
      <c r="E58" s="72" t="s">
        <v>107</v>
      </c>
      <c r="F58" s="30" t="s">
        <v>106</v>
      </c>
      <c r="G58" s="30">
        <f>SUM(G16:G57)-G54-G45-G44-G43-G42-G41-G40</f>
        <v>164954.2407179</v>
      </c>
      <c r="H58" s="73">
        <f>SUM(H16:H57)-H54-H45-H44-H43-H42-H41-H40</f>
        <v>0.9491389403</v>
      </c>
      <c r="I58" s="13"/>
      <c r="J58" s="74"/>
      <c r="K58" s="6"/>
      <c r="L58" s="6"/>
      <c r="M58" s="6"/>
      <c r="N58" s="6"/>
      <c r="O58" s="6"/>
      <c r="P58" s="6"/>
      <c r="Q58" s="6"/>
      <c r="R58" s="6"/>
    </row>
    <row r="59" spans="1:18" ht="12.75">
      <c r="A59" s="71"/>
      <c r="B59" s="25"/>
      <c r="C59" s="26" t="s">
        <v>108</v>
      </c>
      <c r="D59" s="26"/>
      <c r="E59" s="72"/>
      <c r="F59" s="30"/>
      <c r="G59" s="30"/>
      <c r="H59" s="73"/>
      <c r="I59" s="13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71"/>
      <c r="B60" s="25"/>
      <c r="C60" s="75" t="s">
        <v>15</v>
      </c>
      <c r="D60" s="26"/>
      <c r="E60" s="72"/>
      <c r="F60" s="30"/>
      <c r="G60" s="66" t="s">
        <v>105</v>
      </c>
      <c r="H60" s="66" t="s">
        <v>105</v>
      </c>
      <c r="I60" s="13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71"/>
      <c r="B61" s="25"/>
      <c r="C61" s="75" t="s">
        <v>109</v>
      </c>
      <c r="D61" s="26"/>
      <c r="E61" s="72"/>
      <c r="F61" s="30"/>
      <c r="G61" s="66" t="s">
        <v>105</v>
      </c>
      <c r="H61" s="66" t="s">
        <v>105</v>
      </c>
      <c r="I61" s="13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71"/>
      <c r="B62" s="25"/>
      <c r="C62" s="75" t="s">
        <v>110</v>
      </c>
      <c r="D62" s="26"/>
      <c r="E62" s="72"/>
      <c r="F62" s="30"/>
      <c r="G62" s="66" t="s">
        <v>105</v>
      </c>
      <c r="H62" s="66" t="s">
        <v>105</v>
      </c>
      <c r="I62" s="13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71"/>
      <c r="B63" s="25"/>
      <c r="C63" s="26"/>
      <c r="D63" s="26"/>
      <c r="E63" s="72"/>
      <c r="F63" s="30"/>
      <c r="G63" s="30"/>
      <c r="H63" s="73"/>
      <c r="I63" s="13"/>
      <c r="J63" s="6"/>
      <c r="K63" s="6"/>
      <c r="L63" s="6"/>
      <c r="M63" s="6"/>
      <c r="N63" s="6"/>
      <c r="O63" s="6"/>
      <c r="P63" s="6"/>
      <c r="Q63" s="6"/>
      <c r="R63" s="6"/>
    </row>
    <row r="64" spans="2:9" ht="12.75">
      <c r="B64" s="25"/>
      <c r="C64" s="26" t="s">
        <v>111</v>
      </c>
      <c r="D64" s="26"/>
      <c r="E64" s="30"/>
      <c r="F64" s="76"/>
      <c r="G64" s="76"/>
      <c r="H64" s="77"/>
      <c r="I64" s="78"/>
    </row>
    <row r="65" spans="2:9" ht="12.75">
      <c r="B65" s="25"/>
      <c r="C65" s="79" t="s">
        <v>112</v>
      </c>
      <c r="D65" s="25"/>
      <c r="E65" s="28"/>
      <c r="F65" s="76"/>
      <c r="G65" s="66" t="s">
        <v>105</v>
      </c>
      <c r="H65" s="66" t="s">
        <v>105</v>
      </c>
      <c r="I65" s="78"/>
    </row>
    <row r="66" spans="2:9" ht="12.75">
      <c r="B66" s="25"/>
      <c r="C66" s="79" t="s">
        <v>113</v>
      </c>
      <c r="D66" s="25"/>
      <c r="E66" s="28"/>
      <c r="F66" s="76"/>
      <c r="G66" s="66" t="s">
        <v>105</v>
      </c>
      <c r="H66" s="66" t="s">
        <v>105</v>
      </c>
      <c r="I66" s="78"/>
    </row>
    <row r="67" spans="2:9" ht="12.75">
      <c r="B67" s="25"/>
      <c r="C67" s="79" t="s">
        <v>114</v>
      </c>
      <c r="D67" s="25"/>
      <c r="E67" s="28"/>
      <c r="F67" s="76"/>
      <c r="G67" s="66" t="s">
        <v>105</v>
      </c>
      <c r="H67" s="66" t="s">
        <v>105</v>
      </c>
      <c r="I67" s="78"/>
    </row>
    <row r="68" spans="2:10" ht="12.75">
      <c r="B68" s="25"/>
      <c r="C68" s="79" t="s">
        <v>115</v>
      </c>
      <c r="D68" s="25"/>
      <c r="E68" s="28"/>
      <c r="F68" s="80"/>
      <c r="G68" s="58">
        <v>4144.2002784</v>
      </c>
      <c r="H68" s="59">
        <v>0.0238455334</v>
      </c>
      <c r="I68" s="78"/>
      <c r="J68" s="74"/>
    </row>
    <row r="69" spans="1:9" s="86" customFormat="1" ht="12.75">
      <c r="A69" s="81"/>
      <c r="B69" s="26"/>
      <c r="C69" s="82" t="s">
        <v>116</v>
      </c>
      <c r="D69" s="26" t="s">
        <v>106</v>
      </c>
      <c r="E69" s="30" t="s">
        <v>106</v>
      </c>
      <c r="F69" s="83"/>
      <c r="G69" s="50"/>
      <c r="H69" s="84"/>
      <c r="I69" s="85" t="s">
        <v>106</v>
      </c>
    </row>
    <row r="70" spans="2:10" ht="12.75">
      <c r="B70" s="25"/>
      <c r="C70" s="87" t="s">
        <v>117</v>
      </c>
      <c r="D70" s="25"/>
      <c r="E70" s="28"/>
      <c r="F70" s="88"/>
      <c r="G70" s="58">
        <v>900</v>
      </c>
      <c r="H70" s="64">
        <v>0.0052</v>
      </c>
      <c r="I70" s="78"/>
      <c r="J70" s="74"/>
    </row>
    <row r="71" spans="2:9" ht="12.75">
      <c r="B71" s="25"/>
      <c r="C71" s="89" t="s">
        <v>118</v>
      </c>
      <c r="D71" s="25"/>
      <c r="E71" s="28"/>
      <c r="F71" s="88"/>
      <c r="G71" s="58"/>
      <c r="H71" s="64"/>
      <c r="I71" s="78"/>
    </row>
    <row r="72" spans="2:10" ht="12.75">
      <c r="B72" s="25"/>
      <c r="C72" s="87" t="s">
        <v>117</v>
      </c>
      <c r="D72" s="25"/>
      <c r="E72" s="28"/>
      <c r="F72" s="88"/>
      <c r="G72" s="58">
        <v>2999.99</v>
      </c>
      <c r="H72" s="64">
        <v>0.0172</v>
      </c>
      <c r="I72" s="78"/>
      <c r="J72" s="74"/>
    </row>
    <row r="73" spans="2:9" ht="12.75">
      <c r="B73" s="25"/>
      <c r="C73" s="87"/>
      <c r="D73" s="25"/>
      <c r="E73" s="28"/>
      <c r="F73" s="88"/>
      <c r="G73" s="55"/>
      <c r="H73" s="90"/>
      <c r="I73" s="78"/>
    </row>
    <row r="74" spans="2:9" ht="12.75">
      <c r="B74" s="25"/>
      <c r="C74" s="91" t="s">
        <v>119</v>
      </c>
      <c r="D74" s="25"/>
      <c r="E74" s="28"/>
      <c r="F74" s="88"/>
      <c r="G74" s="55"/>
      <c r="H74" s="90"/>
      <c r="I74" s="78"/>
    </row>
    <row r="75" spans="2:10" ht="12.75">
      <c r="B75" s="25"/>
      <c r="C75" s="79" t="s">
        <v>120</v>
      </c>
      <c r="D75" s="25"/>
      <c r="E75" s="28"/>
      <c r="F75" s="88"/>
      <c r="G75" s="58">
        <v>900.1</v>
      </c>
      <c r="H75" s="59">
        <v>0.0052</v>
      </c>
      <c r="I75" s="78" t="s">
        <v>106</v>
      </c>
      <c r="J75" s="74"/>
    </row>
    <row r="76" spans="2:10" ht="12.75">
      <c r="B76" s="25"/>
      <c r="C76" s="87"/>
      <c r="D76" s="25"/>
      <c r="E76" s="72" t="s">
        <v>107</v>
      </c>
      <c r="F76" s="88"/>
      <c r="G76" s="92">
        <f>SUM(G59:G75)</f>
        <v>8944.2902784</v>
      </c>
      <c r="H76" s="93">
        <f>SUM(H59:H75)</f>
        <v>0.0514455334</v>
      </c>
      <c r="I76" s="94" t="s">
        <v>106</v>
      </c>
      <c r="J76" s="74"/>
    </row>
    <row r="77" spans="2:9" ht="12.75">
      <c r="B77" s="25"/>
      <c r="C77" s="87"/>
      <c r="D77" s="25"/>
      <c r="E77" s="28"/>
      <c r="F77" s="88"/>
      <c r="G77" s="95"/>
      <c r="H77" s="96"/>
      <c r="I77" s="78"/>
    </row>
    <row r="78" spans="2:11" ht="12.75">
      <c r="B78" s="25"/>
      <c r="C78" s="82" t="s">
        <v>121</v>
      </c>
      <c r="D78" s="25"/>
      <c r="E78" s="28"/>
      <c r="F78" s="88"/>
      <c r="G78" s="97">
        <f>(63577.15-G75+G54+G45+G44+G43+G42+G41+G40)</f>
        <v>-104.96100449999858</v>
      </c>
      <c r="H78" s="98">
        <v>-0.0006</v>
      </c>
      <c r="I78" s="78"/>
      <c r="J78" s="74"/>
      <c r="K78" s="99"/>
    </row>
    <row r="79" spans="2:9" ht="12.75">
      <c r="B79" s="25"/>
      <c r="C79" s="87"/>
      <c r="D79" s="25"/>
      <c r="E79" s="28"/>
      <c r="F79" s="88"/>
      <c r="G79" s="95"/>
      <c r="H79" s="96"/>
      <c r="I79" s="78"/>
    </row>
    <row r="80" spans="1:9" ht="18" customHeight="1">
      <c r="A80" s="71"/>
      <c r="B80" s="26"/>
      <c r="C80" s="26" t="s">
        <v>122</v>
      </c>
      <c r="D80" s="26"/>
      <c r="E80" s="30"/>
      <c r="F80" s="30"/>
      <c r="G80" s="30">
        <f>G78+G76+G58</f>
        <v>173793.56999179997</v>
      </c>
      <c r="H80" s="73">
        <f>H78+H76+H58</f>
        <v>0.9999844737</v>
      </c>
      <c r="I80" s="78"/>
    </row>
    <row r="81" spans="2:9" ht="12.75">
      <c r="B81" s="100"/>
      <c r="C81" s="101"/>
      <c r="D81" s="101"/>
      <c r="E81" s="102"/>
      <c r="F81" s="102"/>
      <c r="G81" s="103"/>
      <c r="H81" s="104" t="s">
        <v>106</v>
      </c>
      <c r="I81" s="94" t="s">
        <v>106</v>
      </c>
    </row>
    <row r="82" spans="2:9" ht="12.75">
      <c r="B82" s="105" t="s">
        <v>123</v>
      </c>
      <c r="C82" s="106"/>
      <c r="D82" s="106"/>
      <c r="E82" s="106"/>
      <c r="F82" s="107"/>
      <c r="G82" s="108"/>
      <c r="H82" s="109" t="s">
        <v>106</v>
      </c>
      <c r="I82" s="78"/>
    </row>
    <row r="83" spans="2:9" ht="12.75">
      <c r="B83" s="110" t="s">
        <v>124</v>
      </c>
      <c r="C83" s="111" t="s">
        <v>125</v>
      </c>
      <c r="D83" s="106"/>
      <c r="E83" s="106"/>
      <c r="F83" s="107"/>
      <c r="G83" s="108"/>
      <c r="H83" s="109" t="s">
        <v>106</v>
      </c>
      <c r="I83" s="78"/>
    </row>
    <row r="84" spans="2:9" ht="12.75">
      <c r="B84" s="110" t="s">
        <v>126</v>
      </c>
      <c r="C84" s="111" t="s">
        <v>127</v>
      </c>
      <c r="D84" s="106"/>
      <c r="E84" s="106"/>
      <c r="F84" s="107"/>
      <c r="G84" s="108"/>
      <c r="H84" s="109" t="s">
        <v>106</v>
      </c>
      <c r="I84" s="78"/>
    </row>
    <row r="85" spans="2:9" ht="12.75">
      <c r="B85" s="110" t="s">
        <v>128</v>
      </c>
      <c r="C85" s="111" t="s">
        <v>129</v>
      </c>
      <c r="D85" s="111"/>
      <c r="E85" s="111"/>
      <c r="F85" s="111"/>
      <c r="G85" s="112"/>
      <c r="H85" s="113" t="s">
        <v>106</v>
      </c>
      <c r="I85" s="114"/>
    </row>
    <row r="86" spans="2:9" ht="12.75">
      <c r="B86" s="110"/>
      <c r="C86" s="115" t="s">
        <v>130</v>
      </c>
      <c r="D86" s="116" t="s">
        <v>131</v>
      </c>
      <c r="E86" s="116" t="s">
        <v>132</v>
      </c>
      <c r="F86" s="111"/>
      <c r="G86" s="112"/>
      <c r="H86" s="117" t="s">
        <v>106</v>
      </c>
      <c r="I86" s="114"/>
    </row>
    <row r="87" spans="2:9" ht="12.75">
      <c r="B87" s="110"/>
      <c r="C87" s="111" t="s">
        <v>133</v>
      </c>
      <c r="D87" s="118">
        <v>24.9816</v>
      </c>
      <c r="E87" s="118">
        <v>25.7309</v>
      </c>
      <c r="F87" s="111"/>
      <c r="G87" s="112"/>
      <c r="H87" s="113" t="s">
        <v>106</v>
      </c>
      <c r="I87" s="114"/>
    </row>
    <row r="88" spans="2:9" ht="12.75">
      <c r="B88" s="110"/>
      <c r="C88" s="111" t="s">
        <v>134</v>
      </c>
      <c r="D88" s="118">
        <v>24.2139</v>
      </c>
      <c r="E88" s="118">
        <v>24.9254</v>
      </c>
      <c r="F88" s="111"/>
      <c r="G88" s="112"/>
      <c r="H88" s="113"/>
      <c r="I88" s="114"/>
    </row>
    <row r="89" spans="2:9" s="33" customFormat="1" ht="12.75">
      <c r="B89" s="119"/>
      <c r="C89" s="111" t="s">
        <v>135</v>
      </c>
      <c r="D89" s="111"/>
      <c r="E89" s="111"/>
      <c r="F89" s="111"/>
      <c r="G89" s="112"/>
      <c r="H89" s="113"/>
      <c r="I89" s="114"/>
    </row>
    <row r="90" spans="2:9" s="33" customFormat="1" ht="12.75" customHeight="1">
      <c r="B90" s="110" t="s">
        <v>136</v>
      </c>
      <c r="C90" s="120" t="s">
        <v>137</v>
      </c>
      <c r="D90" s="111"/>
      <c r="E90" s="111"/>
      <c r="F90" s="111"/>
      <c r="G90" s="112"/>
      <c r="H90" s="113"/>
      <c r="I90" s="114"/>
    </row>
    <row r="91" spans="2:9" s="33" customFormat="1" ht="12.75" customHeight="1">
      <c r="B91" s="110" t="s">
        <v>138</v>
      </c>
      <c r="C91" s="120" t="s">
        <v>139</v>
      </c>
      <c r="D91" s="111"/>
      <c r="E91" s="111"/>
      <c r="F91" s="111"/>
      <c r="G91" s="112"/>
      <c r="H91" s="113"/>
      <c r="I91" s="114"/>
    </row>
    <row r="92" spans="2:9" s="33" customFormat="1" ht="12.75" customHeight="1">
      <c r="B92" s="110" t="s">
        <v>140</v>
      </c>
      <c r="C92" s="111" t="s">
        <v>141</v>
      </c>
      <c r="D92" s="111"/>
      <c r="E92" s="111"/>
      <c r="F92" s="111"/>
      <c r="G92" s="112"/>
      <c r="H92" s="113"/>
      <c r="I92" s="114"/>
    </row>
    <row r="93" spans="2:9" s="33" customFormat="1" ht="12.75" customHeight="1">
      <c r="B93" s="119"/>
      <c r="C93" s="111" t="s">
        <v>142</v>
      </c>
      <c r="D93" s="111"/>
      <c r="E93" s="111"/>
      <c r="F93" s="111"/>
      <c r="G93" s="112"/>
      <c r="H93" s="113"/>
      <c r="I93" s="114"/>
    </row>
    <row r="94" spans="2:9" s="33" customFormat="1" ht="12.75" customHeight="1">
      <c r="B94" s="110" t="s">
        <v>143</v>
      </c>
      <c r="C94" s="111" t="s">
        <v>144</v>
      </c>
      <c r="D94" s="111"/>
      <c r="E94" s="111"/>
      <c r="F94" s="111"/>
      <c r="G94" s="112"/>
      <c r="H94" s="113"/>
      <c r="I94" s="42"/>
    </row>
    <row r="95" spans="2:9" s="33" customFormat="1" ht="12.75" customHeight="1">
      <c r="B95" s="110" t="s">
        <v>145</v>
      </c>
      <c r="C95" s="121" t="s">
        <v>146</v>
      </c>
      <c r="D95" s="111"/>
      <c r="E95" s="111"/>
      <c r="F95" s="112"/>
      <c r="G95" s="112"/>
      <c r="H95" s="113"/>
      <c r="I95" s="42"/>
    </row>
    <row r="96" spans="2:9" s="33" customFormat="1" ht="12.75" customHeight="1">
      <c r="B96" s="110" t="s">
        <v>147</v>
      </c>
      <c r="C96" s="121" t="s">
        <v>148</v>
      </c>
      <c r="D96" s="111"/>
      <c r="E96" s="111"/>
      <c r="F96" s="112"/>
      <c r="G96" s="112"/>
      <c r="H96" s="113"/>
      <c r="I96" s="42"/>
    </row>
    <row r="97" spans="2:9" s="33" customFormat="1" ht="12.75" customHeight="1">
      <c r="B97" s="110" t="s">
        <v>149</v>
      </c>
      <c r="C97" s="121" t="s">
        <v>150</v>
      </c>
      <c r="D97" s="122"/>
      <c r="E97" s="111"/>
      <c r="F97" s="111"/>
      <c r="G97" s="112"/>
      <c r="H97" s="113"/>
      <c r="I97" s="42"/>
    </row>
    <row r="98" spans="2:9" s="33" customFormat="1" ht="12.75" customHeight="1">
      <c r="B98" s="110" t="s">
        <v>151</v>
      </c>
      <c r="C98" s="121" t="s">
        <v>152</v>
      </c>
      <c r="D98" s="122"/>
      <c r="E98" s="111"/>
      <c r="F98" s="111"/>
      <c r="G98" s="112"/>
      <c r="H98" s="113"/>
      <c r="I98" s="42"/>
    </row>
    <row r="99" spans="2:9" s="33" customFormat="1" ht="12.75" customHeight="1">
      <c r="B99" s="110" t="s">
        <v>153</v>
      </c>
      <c r="C99" s="111" t="s">
        <v>154</v>
      </c>
      <c r="D99" s="111"/>
      <c r="E99" s="111"/>
      <c r="F99" s="111"/>
      <c r="G99" s="112"/>
      <c r="H99" s="113"/>
      <c r="I99" s="42"/>
    </row>
    <row r="100" spans="2:9" s="33" customFormat="1" ht="8.25" customHeight="1">
      <c r="B100" s="123"/>
      <c r="C100" s="111"/>
      <c r="D100" s="111"/>
      <c r="E100" s="111"/>
      <c r="F100" s="111"/>
      <c r="G100" s="112"/>
      <c r="H100" s="113"/>
      <c r="I100" s="42"/>
    </row>
    <row r="101" spans="2:9" s="33" customFormat="1" ht="12.75">
      <c r="B101" s="123" t="s">
        <v>155</v>
      </c>
      <c r="C101" s="111" t="s">
        <v>156</v>
      </c>
      <c r="D101" s="111"/>
      <c r="E101" s="111"/>
      <c r="F101" s="111"/>
      <c r="G101" s="112"/>
      <c r="H101" s="113"/>
      <c r="I101" s="42"/>
    </row>
    <row r="102" spans="2:9" s="33" customFormat="1" ht="12.75">
      <c r="B102" s="123" t="s">
        <v>157</v>
      </c>
      <c r="C102" s="111" t="s">
        <v>158</v>
      </c>
      <c r="D102" s="111"/>
      <c r="E102" s="111"/>
      <c r="F102" s="111"/>
      <c r="G102" s="112"/>
      <c r="H102" s="113"/>
      <c r="I102" s="42"/>
    </row>
    <row r="103" spans="2:9" s="33" customFormat="1" ht="12.75">
      <c r="B103" s="124" t="s">
        <v>159</v>
      </c>
      <c r="C103" s="125" t="s">
        <v>160</v>
      </c>
      <c r="D103" s="125"/>
      <c r="E103" s="125"/>
      <c r="F103" s="125"/>
      <c r="G103" s="126"/>
      <c r="H103" s="127"/>
      <c r="I103" s="42"/>
    </row>
    <row r="104" spans="2:9" ht="12.75" hidden="1">
      <c r="B104" s="128" t="s">
        <v>161</v>
      </c>
      <c r="C104" s="125" t="s">
        <v>162</v>
      </c>
      <c r="D104" s="125"/>
      <c r="E104" s="125"/>
      <c r="F104" s="125"/>
      <c r="G104" s="126"/>
      <c r="H104" s="127"/>
      <c r="I104" s="129"/>
    </row>
    <row r="105" spans="2:9" ht="12.75">
      <c r="B105" s="106"/>
      <c r="C105" s="106"/>
      <c r="D105" s="106"/>
      <c r="E105" s="108"/>
      <c r="F105" s="130"/>
      <c r="G105" s="108"/>
      <c r="H105" s="106"/>
      <c r="I105" s="6"/>
    </row>
    <row r="106" spans="2:9" ht="12.75">
      <c r="B106" s="6"/>
      <c r="C106"/>
      <c r="D106"/>
      <c r="E106"/>
      <c r="F106" s="6"/>
      <c r="G106" s="131"/>
      <c r="H106" s="6"/>
      <c r="I106" s="6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="97" zoomScaleNormal="97" workbookViewId="0" topLeftCell="A29">
      <selection activeCell="B41" sqref="B41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31.421875" style="1" customWidth="1"/>
    <col min="4" max="4" width="17.7109375" style="1" customWidth="1"/>
    <col min="5" max="6" width="20.28125" style="132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33"/>
      <c r="G3" s="134"/>
    </row>
    <row r="4" spans="2:8" ht="15.75" customHeight="1">
      <c r="B4" s="14" t="s">
        <v>1</v>
      </c>
      <c r="C4" s="14"/>
      <c r="D4" s="14"/>
      <c r="E4" s="14"/>
      <c r="F4" s="14"/>
      <c r="G4" s="14"/>
      <c r="H4" s="135"/>
    </row>
    <row r="5" spans="2:8" ht="12.75" customHeight="1">
      <c r="B5" s="14" t="s">
        <v>163</v>
      </c>
      <c r="C5" s="14"/>
      <c r="D5" s="14"/>
      <c r="E5" s="14"/>
      <c r="F5" s="14"/>
      <c r="G5" s="14"/>
      <c r="H5" s="135"/>
    </row>
    <row r="6" spans="2:8" ht="19.5" customHeight="1">
      <c r="B6" s="136" t="s">
        <v>3</v>
      </c>
      <c r="C6" s="136"/>
      <c r="D6" s="136"/>
      <c r="E6" s="136"/>
      <c r="F6" s="136"/>
      <c r="G6" s="136"/>
      <c r="H6" s="137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4" t="s">
        <v>164</v>
      </c>
      <c r="C8" s="14"/>
      <c r="D8" s="14"/>
      <c r="E8" s="14"/>
      <c r="F8" s="14"/>
      <c r="G8" s="14"/>
      <c r="H8" s="135"/>
    </row>
    <row r="9" spans="2:7" ht="12.75" customHeight="1">
      <c r="B9" s="133"/>
      <c r="G9" s="134"/>
    </row>
    <row r="10" spans="2:7" s="138" customFormat="1" ht="40.5" customHeight="1">
      <c r="B10" s="139" t="s">
        <v>165</v>
      </c>
      <c r="C10" s="139"/>
      <c r="D10" s="139"/>
      <c r="E10" s="139"/>
      <c r="F10" s="139"/>
      <c r="G10" s="139"/>
    </row>
    <row r="11" spans="2:7" ht="15" customHeight="1">
      <c r="B11" s="133"/>
      <c r="G11" s="134"/>
    </row>
    <row r="12" spans="2:7" ht="15" customHeight="1">
      <c r="B12" s="140" t="s">
        <v>166</v>
      </c>
      <c r="G12" s="134"/>
    </row>
    <row r="13" spans="2:7" s="141" customFormat="1" ht="42" customHeight="1">
      <c r="B13" s="142" t="s">
        <v>167</v>
      </c>
      <c r="C13" s="143" t="s">
        <v>168</v>
      </c>
      <c r="D13" s="143" t="s">
        <v>169</v>
      </c>
      <c r="E13" s="144" t="s">
        <v>170</v>
      </c>
      <c r="F13" s="145" t="s">
        <v>171</v>
      </c>
      <c r="G13" s="142" t="s">
        <v>172</v>
      </c>
    </row>
    <row r="14" spans="2:7" ht="15" customHeight="1">
      <c r="B14" s="146" t="s">
        <v>173</v>
      </c>
      <c r="C14" s="147" t="s">
        <v>174</v>
      </c>
      <c r="D14" s="148"/>
      <c r="E14" s="149"/>
      <c r="F14" s="149"/>
      <c r="G14" s="150"/>
    </row>
    <row r="15" spans="2:7" ht="15" customHeight="1">
      <c r="B15" s="151">
        <v>1</v>
      </c>
      <c r="C15" s="152" t="s">
        <v>175</v>
      </c>
      <c r="D15" s="153">
        <v>-341400</v>
      </c>
      <c r="E15" s="154">
        <v>912.6814872</v>
      </c>
      <c r="F15" s="154">
        <v>940.3</v>
      </c>
      <c r="G15" s="155">
        <v>900.1</v>
      </c>
    </row>
    <row r="16" spans="2:7" ht="15" customHeight="1">
      <c r="B16" s="151">
        <v>2</v>
      </c>
      <c r="C16" s="152" t="s">
        <v>176</v>
      </c>
      <c r="D16" s="153">
        <v>-411500</v>
      </c>
      <c r="E16" s="154">
        <v>1934.86544552</v>
      </c>
      <c r="F16" s="154">
        <v>1976.6</v>
      </c>
      <c r="G16" s="155"/>
    </row>
    <row r="17" spans="2:7" s="156" customFormat="1" ht="15" customHeight="1">
      <c r="B17" s="151">
        <v>4</v>
      </c>
      <c r="C17" s="156" t="s">
        <v>177</v>
      </c>
      <c r="D17" s="153">
        <v>-63825</v>
      </c>
      <c r="E17" s="154">
        <v>6601.05446596</v>
      </c>
      <c r="F17" s="154">
        <v>6719.4</v>
      </c>
      <c r="G17" s="155"/>
    </row>
    <row r="18" spans="2:7" s="156" customFormat="1" ht="15" customHeight="1">
      <c r="B18" s="151">
        <v>5</v>
      </c>
      <c r="C18" s="156" t="s">
        <v>178</v>
      </c>
      <c r="D18" s="157">
        <v>-786000</v>
      </c>
      <c r="E18" s="154">
        <v>309.46848622</v>
      </c>
      <c r="F18" s="154">
        <v>322.05</v>
      </c>
      <c r="G18" s="155"/>
    </row>
    <row r="19" spans="2:7" s="156" customFormat="1" ht="15" customHeight="1">
      <c r="B19" s="151">
        <v>7</v>
      </c>
      <c r="C19" s="152" t="s">
        <v>179</v>
      </c>
      <c r="D19" s="157">
        <v>-934741</v>
      </c>
      <c r="E19" s="154">
        <v>516.20673865</v>
      </c>
      <c r="F19" s="154">
        <v>524.95</v>
      </c>
      <c r="G19" s="155"/>
    </row>
    <row r="20" spans="2:7" ht="15" customHeight="1">
      <c r="B20" s="151">
        <v>8</v>
      </c>
      <c r="C20" s="152" t="s">
        <v>180</v>
      </c>
      <c r="D20" s="157">
        <v>-810250</v>
      </c>
      <c r="E20" s="154">
        <v>274.89006967</v>
      </c>
      <c r="F20" s="154">
        <v>276.95</v>
      </c>
      <c r="G20" s="155"/>
    </row>
    <row r="21" spans="2:7" ht="15" customHeight="1">
      <c r="B21" s="146" t="s">
        <v>181</v>
      </c>
      <c r="C21" s="147" t="s">
        <v>182</v>
      </c>
      <c r="D21" s="158"/>
      <c r="E21" s="149"/>
      <c r="F21" s="149"/>
      <c r="G21" s="155"/>
    </row>
    <row r="22" spans="2:7" s="156" customFormat="1" ht="15" customHeight="1">
      <c r="B22" s="159">
        <v>1</v>
      </c>
      <c r="C22" s="160" t="s">
        <v>183</v>
      </c>
      <c r="D22" s="157">
        <v>-53900000</v>
      </c>
      <c r="E22" s="161">
        <v>69.31389799</v>
      </c>
      <c r="F22" s="161">
        <v>69.5125</v>
      </c>
      <c r="G22" s="155"/>
    </row>
    <row r="23" spans="2:7" ht="15" customHeight="1">
      <c r="B23" s="162"/>
      <c r="C23" s="160"/>
      <c r="D23" s="163"/>
      <c r="E23" s="164"/>
      <c r="F23" s="164"/>
      <c r="G23" s="165"/>
    </row>
    <row r="24" spans="2:7" ht="15" customHeight="1">
      <c r="B24" s="166" t="s">
        <v>184</v>
      </c>
      <c r="C24" s="167"/>
      <c r="D24" s="167"/>
      <c r="E24" s="168"/>
      <c r="F24" s="168"/>
      <c r="G24" s="169"/>
    </row>
    <row r="25" spans="2:7" ht="27" customHeight="1">
      <c r="B25" s="170" t="s">
        <v>185</v>
      </c>
      <c r="C25" s="171" t="s">
        <v>186</v>
      </c>
      <c r="D25" s="171"/>
      <c r="E25" s="171"/>
      <c r="F25" s="171"/>
      <c r="G25" s="171"/>
    </row>
    <row r="26" spans="2:7" ht="9" customHeight="1">
      <c r="B26" s="133"/>
      <c r="G26" s="134"/>
    </row>
    <row r="27" spans="2:7" ht="33.75" customHeight="1">
      <c r="B27" s="172" t="s">
        <v>187</v>
      </c>
      <c r="C27" s="172"/>
      <c r="D27" s="172"/>
      <c r="E27" s="172"/>
      <c r="F27" s="172"/>
      <c r="G27" s="172"/>
    </row>
    <row r="28" spans="2:7" ht="70.5" customHeight="1">
      <c r="B28" s="142" t="s">
        <v>167</v>
      </c>
      <c r="C28" s="142" t="s">
        <v>188</v>
      </c>
      <c r="D28" s="142" t="s">
        <v>189</v>
      </c>
      <c r="E28" s="142" t="s">
        <v>190</v>
      </c>
      <c r="F28" s="142" t="s">
        <v>191</v>
      </c>
      <c r="G28" s="142" t="s">
        <v>192</v>
      </c>
    </row>
    <row r="29" spans="2:9" s="173" customFormat="1" ht="21.75" customHeight="1">
      <c r="B29" s="174">
        <v>1</v>
      </c>
      <c r="C29" s="175">
        <v>54504.132987012985</v>
      </c>
      <c r="D29" s="175">
        <v>54504.132987012985</v>
      </c>
      <c r="E29" s="176">
        <v>61205.76343683999</v>
      </c>
      <c r="F29" s="176">
        <v>61211.0410629246</v>
      </c>
      <c r="G29" s="177">
        <v>5.277626084598378</v>
      </c>
      <c r="H29" s="178"/>
      <c r="I29" s="179">
        <f>F29-E29</f>
        <v>5.277626084614894</v>
      </c>
    </row>
    <row r="30" spans="2:7" ht="15" customHeight="1">
      <c r="B30" s="180" t="s">
        <v>185</v>
      </c>
      <c r="C30" s="163" t="s">
        <v>193</v>
      </c>
      <c r="D30" s="163"/>
      <c r="E30" s="164"/>
      <c r="F30" s="164"/>
      <c r="G30" s="165"/>
    </row>
    <row r="31" spans="2:7" ht="15" customHeight="1">
      <c r="B31" s="180"/>
      <c r="C31" s="163"/>
      <c r="D31" s="163"/>
      <c r="E31" s="164"/>
      <c r="F31" s="164"/>
      <c r="G31" s="165"/>
    </row>
    <row r="32" spans="2:7" ht="15" customHeight="1">
      <c r="B32" s="133"/>
      <c r="G32" s="134"/>
    </row>
    <row r="33" spans="2:7" ht="15" customHeight="1">
      <c r="B33" s="140" t="s">
        <v>194</v>
      </c>
      <c r="G33" s="134"/>
    </row>
    <row r="34" spans="2:7" ht="12.75" customHeight="1">
      <c r="B34" s="181"/>
      <c r="C34" s="181"/>
      <c r="D34" s="181"/>
      <c r="E34" s="181"/>
      <c r="F34" s="181"/>
      <c r="G34" s="181"/>
    </row>
    <row r="35" spans="2:7" ht="15" customHeight="1">
      <c r="B35" s="140" t="s">
        <v>195</v>
      </c>
      <c r="G35" s="134"/>
    </row>
    <row r="36" spans="2:7" ht="15" customHeight="1">
      <c r="B36" s="140"/>
      <c r="G36" s="134"/>
    </row>
    <row r="37" spans="2:7" ht="15" customHeight="1">
      <c r="B37" s="140" t="s">
        <v>196</v>
      </c>
      <c r="G37" s="134"/>
    </row>
    <row r="38" spans="2:7" ht="15" customHeight="1">
      <c r="B38" s="140"/>
      <c r="G38" s="134"/>
    </row>
    <row r="39" spans="2:7" ht="15" customHeight="1">
      <c r="B39" s="182" t="s">
        <v>197</v>
      </c>
      <c r="C39" s="183"/>
      <c r="D39" s="183"/>
      <c r="E39" s="184"/>
      <c r="F39" s="184"/>
      <c r="G39" s="185"/>
    </row>
    <row r="41" spans="2:7" ht="15" customHeight="1">
      <c r="B41" s="186" t="s">
        <v>198</v>
      </c>
      <c r="C41" s="186"/>
      <c r="D41" s="186"/>
      <c r="E41" s="186"/>
      <c r="F41" s="186"/>
      <c r="G41" s="186"/>
    </row>
    <row r="42" spans="2:7" ht="15" customHeight="1">
      <c r="B42" s="186"/>
      <c r="C42" s="186"/>
      <c r="D42" s="186"/>
      <c r="E42" s="186"/>
      <c r="F42" s="186"/>
      <c r="G42" s="186"/>
    </row>
    <row r="43" spans="2:7" ht="15" customHeight="1">
      <c r="B43" s="186"/>
      <c r="C43" s="186"/>
      <c r="D43" s="186"/>
      <c r="E43" s="186"/>
      <c r="F43" s="186"/>
      <c r="G43" s="186"/>
    </row>
    <row r="45" spans="2:7" ht="15" customHeight="1">
      <c r="B45" s="187" t="s">
        <v>199</v>
      </c>
      <c r="C45" s="187"/>
      <c r="D45" s="187"/>
      <c r="E45" s="187"/>
      <c r="F45" s="187"/>
      <c r="G45" s="187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2"/>
    <mergeCell ref="C25:G25"/>
    <mergeCell ref="B27:G27"/>
    <mergeCell ref="B34:G34"/>
    <mergeCell ref="B41:G43"/>
    <mergeCell ref="B45:G45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zoomScale="97" zoomScaleNormal="97" workbookViewId="0" topLeftCell="A1">
      <selection activeCell="A1" sqref="A1"/>
    </sheetView>
  </sheetViews>
  <sheetFormatPr defaultColWidth="12.57421875" defaultRowHeight="12.75" customHeight="1"/>
  <cols>
    <col min="1" max="1" width="2.00390625" style="188" customWidth="1"/>
    <col min="2" max="2" width="7.421875" style="188" customWidth="1"/>
    <col min="3" max="3" width="14.28125" style="188" customWidth="1"/>
    <col min="4" max="4" width="34.140625" style="188" customWidth="1"/>
    <col min="5" max="5" width="14.8515625" style="188" customWidth="1"/>
    <col min="6" max="6" width="13.8515625" style="188" customWidth="1"/>
    <col min="7" max="7" width="13.421875" style="188" customWidth="1"/>
    <col min="8" max="8" width="13.7109375" style="189" customWidth="1"/>
    <col min="9" max="9" width="14.28125" style="190" customWidth="1"/>
    <col min="10" max="10" width="2.00390625" style="188" customWidth="1"/>
    <col min="11" max="11" width="11.57421875" style="188" customWidth="1"/>
    <col min="12" max="13" width="11.57421875" style="191" customWidth="1"/>
    <col min="14" max="16384" width="11.57421875" style="188" customWidth="1"/>
  </cols>
  <sheetData>
    <row r="1" spans="2:10" ht="12.75" customHeight="1">
      <c r="B1" s="192"/>
      <c r="C1" s="193"/>
      <c r="D1" s="193"/>
      <c r="E1" s="193"/>
      <c r="F1" s="193"/>
      <c r="G1" s="193"/>
      <c r="H1" s="194"/>
      <c r="I1" s="195"/>
      <c r="J1" s="196"/>
    </row>
    <row r="2" spans="2:10" ht="17.25" customHeight="1">
      <c r="B2" s="197" t="s">
        <v>0</v>
      </c>
      <c r="C2" s="197"/>
      <c r="D2" s="197"/>
      <c r="E2" s="197"/>
      <c r="F2" s="197"/>
      <c r="G2" s="197"/>
      <c r="H2" s="197"/>
      <c r="I2" s="197"/>
      <c r="J2" s="198"/>
    </row>
    <row r="3" spans="2:10" ht="12.75" customHeight="1">
      <c r="B3" s="199"/>
      <c r="C3" s="200"/>
      <c r="D3" s="200"/>
      <c r="E3" s="200"/>
      <c r="F3" s="200"/>
      <c r="G3" s="200"/>
      <c r="H3" s="201"/>
      <c r="I3" s="202"/>
      <c r="J3" s="203"/>
    </row>
    <row r="4" spans="2:10" ht="12.75" customHeight="1">
      <c r="B4" s="204" t="s">
        <v>1</v>
      </c>
      <c r="C4" s="204"/>
      <c r="D4" s="204"/>
      <c r="E4" s="204"/>
      <c r="F4" s="204"/>
      <c r="G4" s="204"/>
      <c r="H4" s="204"/>
      <c r="I4" s="204"/>
      <c r="J4" s="203"/>
    </row>
    <row r="5" spans="2:10" ht="12.75" customHeight="1">
      <c r="B5" s="204" t="s">
        <v>200</v>
      </c>
      <c r="C5" s="204"/>
      <c r="D5" s="204"/>
      <c r="E5" s="204"/>
      <c r="F5" s="204"/>
      <c r="G5" s="204"/>
      <c r="H5" s="204"/>
      <c r="I5" s="204"/>
      <c r="J5" s="203"/>
    </row>
    <row r="6" spans="2:10" ht="12.75" customHeight="1">
      <c r="B6" s="205" t="s">
        <v>3</v>
      </c>
      <c r="C6" s="205"/>
      <c r="D6" s="205"/>
      <c r="E6" s="205"/>
      <c r="F6" s="205"/>
      <c r="G6" s="205"/>
      <c r="H6" s="205"/>
      <c r="I6" s="205"/>
      <c r="J6" s="206"/>
    </row>
    <row r="7" spans="2:10" ht="12.75" customHeight="1">
      <c r="B7" s="199"/>
      <c r="C7" s="200"/>
      <c r="D7" s="200"/>
      <c r="E7" s="200"/>
      <c r="F7" s="200"/>
      <c r="G7" s="200"/>
      <c r="H7" s="201"/>
      <c r="I7" s="202"/>
      <c r="J7" s="203"/>
    </row>
    <row r="8" spans="2:10" ht="14.25" customHeight="1">
      <c r="B8" s="207" t="s">
        <v>201</v>
      </c>
      <c r="C8" s="207"/>
      <c r="D8" s="207"/>
      <c r="E8" s="207"/>
      <c r="F8" s="207"/>
      <c r="G8" s="207"/>
      <c r="H8" s="207"/>
      <c r="I8" s="207"/>
      <c r="J8" s="203"/>
    </row>
    <row r="9" spans="2:10" ht="12.75" customHeight="1">
      <c r="B9" s="208"/>
      <c r="C9" s="209"/>
      <c r="D9" s="209"/>
      <c r="E9" s="209"/>
      <c r="F9" s="209"/>
      <c r="G9" s="209"/>
      <c r="H9" s="210"/>
      <c r="I9" s="211"/>
      <c r="J9" s="203"/>
    </row>
    <row r="10" spans="2:10" ht="21" customHeight="1">
      <c r="B10" s="212" t="s">
        <v>202</v>
      </c>
      <c r="C10" s="212"/>
      <c r="D10" s="212"/>
      <c r="E10" s="212"/>
      <c r="F10" s="212"/>
      <c r="G10" s="212"/>
      <c r="H10" s="212"/>
      <c r="I10" s="212"/>
      <c r="J10" s="203"/>
    </row>
    <row r="11" spans="2:10" ht="38.25" customHeight="1">
      <c r="B11" s="213" t="s">
        <v>6</v>
      </c>
      <c r="C11" s="214" t="s">
        <v>203</v>
      </c>
      <c r="D11" s="214"/>
      <c r="E11" s="215" t="s">
        <v>8</v>
      </c>
      <c r="F11" s="215" t="s">
        <v>204</v>
      </c>
      <c r="G11" s="215" t="s">
        <v>10</v>
      </c>
      <c r="H11" s="216" t="s">
        <v>205</v>
      </c>
      <c r="I11" s="217" t="s">
        <v>12</v>
      </c>
      <c r="J11" s="218"/>
    </row>
    <row r="12" spans="2:10" ht="19.5" customHeight="1">
      <c r="B12" s="219" t="s">
        <v>206</v>
      </c>
      <c r="C12" s="220" t="s">
        <v>108</v>
      </c>
      <c r="D12" s="221"/>
      <c r="E12" s="221"/>
      <c r="I12" s="222"/>
      <c r="J12" s="218"/>
    </row>
    <row r="13" spans="2:10" ht="12.75" customHeight="1">
      <c r="B13" s="223" t="s">
        <v>207</v>
      </c>
      <c r="C13" s="220" t="s">
        <v>15</v>
      </c>
      <c r="D13" s="221"/>
      <c r="E13" s="221"/>
      <c r="H13" s="224" t="s">
        <v>105</v>
      </c>
      <c r="I13" s="225" t="s">
        <v>105</v>
      </c>
      <c r="J13" s="218"/>
    </row>
    <row r="14" spans="2:10" ht="12.75" customHeight="1">
      <c r="B14" s="223" t="s">
        <v>208</v>
      </c>
      <c r="C14" s="220" t="s">
        <v>109</v>
      </c>
      <c r="D14" s="221"/>
      <c r="E14" s="221"/>
      <c r="H14" s="224" t="s">
        <v>105</v>
      </c>
      <c r="I14" s="225" t="s">
        <v>105</v>
      </c>
      <c r="J14" s="218"/>
    </row>
    <row r="15" spans="2:10" ht="12.75" customHeight="1">
      <c r="B15" s="226" t="s">
        <v>209</v>
      </c>
      <c r="C15" s="220" t="s">
        <v>110</v>
      </c>
      <c r="D15" s="221"/>
      <c r="E15" s="221"/>
      <c r="H15" s="224" t="s">
        <v>105</v>
      </c>
      <c r="I15" s="225" t="s">
        <v>105</v>
      </c>
      <c r="J15" s="218"/>
    </row>
    <row r="16" spans="2:10" ht="18" customHeight="1">
      <c r="B16" s="227"/>
      <c r="C16" s="228" t="s">
        <v>210</v>
      </c>
      <c r="D16" s="229"/>
      <c r="E16" s="229"/>
      <c r="F16" s="230"/>
      <c r="G16" s="230"/>
      <c r="H16" s="231">
        <f>SUM(H13:H15)</f>
        <v>0</v>
      </c>
      <c r="I16" s="232">
        <f>SUM(I13:I15)</f>
        <v>0</v>
      </c>
      <c r="J16" s="218"/>
    </row>
    <row r="17" spans="2:10" ht="12.75" customHeight="1">
      <c r="B17" s="233"/>
      <c r="C17" s="220"/>
      <c r="D17" s="234"/>
      <c r="E17" s="234"/>
      <c r="H17" s="235"/>
      <c r="I17" s="236"/>
      <c r="J17" s="218"/>
    </row>
    <row r="18" spans="2:10" ht="18" customHeight="1">
      <c r="B18" s="219" t="s">
        <v>211</v>
      </c>
      <c r="C18" s="220" t="s">
        <v>212</v>
      </c>
      <c r="D18" s="221"/>
      <c r="E18" s="221"/>
      <c r="I18" s="222"/>
      <c r="J18" s="218"/>
    </row>
    <row r="19" spans="2:10" ht="18" customHeight="1">
      <c r="B19" s="223" t="s">
        <v>207</v>
      </c>
      <c r="C19" s="220" t="s">
        <v>213</v>
      </c>
      <c r="D19" s="221"/>
      <c r="E19" s="221"/>
      <c r="H19" s="224"/>
      <c r="I19" s="222"/>
      <c r="J19" s="218"/>
    </row>
    <row r="20" spans="2:10" ht="18" customHeight="1">
      <c r="B20" s="223"/>
      <c r="C20" s="237" t="s">
        <v>214</v>
      </c>
      <c r="D20" s="221"/>
      <c r="E20" s="237" t="s">
        <v>215</v>
      </c>
      <c r="F20" s="188" t="s">
        <v>216</v>
      </c>
      <c r="G20" s="238">
        <v>1000000</v>
      </c>
      <c r="H20" s="224">
        <v>1000.1897436</v>
      </c>
      <c r="I20" s="222">
        <v>4.47371525</v>
      </c>
      <c r="J20" s="218"/>
    </row>
    <row r="21" spans="2:10" ht="18" customHeight="1">
      <c r="B21" s="223"/>
      <c r="C21" s="237" t="s">
        <v>217</v>
      </c>
      <c r="D21" s="221"/>
      <c r="E21" s="237" t="s">
        <v>218</v>
      </c>
      <c r="F21" s="188" t="s">
        <v>216</v>
      </c>
      <c r="G21" s="238">
        <v>1000000</v>
      </c>
      <c r="H21" s="224">
        <v>1001.529</v>
      </c>
      <c r="I21" s="222">
        <v>4.47970556</v>
      </c>
      <c r="J21" s="218"/>
    </row>
    <row r="22" spans="2:13" s="239" customFormat="1" ht="15.75" customHeight="1">
      <c r="B22" s="240"/>
      <c r="C22" s="241" t="s">
        <v>219</v>
      </c>
      <c r="D22" s="242"/>
      <c r="E22" s="243"/>
      <c r="F22" s="244"/>
      <c r="G22" s="245"/>
      <c r="H22" s="246">
        <f>SUM(H20:H21)</f>
        <v>2001.7187436</v>
      </c>
      <c r="I22" s="247">
        <f>SUM(I20:I21)</f>
        <v>8.95342081</v>
      </c>
      <c r="J22" s="248"/>
      <c r="L22" s="249"/>
      <c r="M22" s="249"/>
    </row>
    <row r="23" spans="2:10" ht="12.75" customHeight="1">
      <c r="B23" s="223" t="s">
        <v>208</v>
      </c>
      <c r="C23" s="220" t="s">
        <v>113</v>
      </c>
      <c r="D23" s="250"/>
      <c r="E23" s="250"/>
      <c r="F23" s="250"/>
      <c r="G23" s="250"/>
      <c r="H23" s="224" t="s">
        <v>106</v>
      </c>
      <c r="I23" s="225" t="s">
        <v>106</v>
      </c>
      <c r="J23" s="218"/>
    </row>
    <row r="24" spans="2:10" ht="12.75" customHeight="1">
      <c r="B24" s="223"/>
      <c r="C24" s="237" t="s">
        <v>220</v>
      </c>
      <c r="D24" s="251"/>
      <c r="E24" s="251" t="s">
        <v>221</v>
      </c>
      <c r="F24" s="251" t="s">
        <v>222</v>
      </c>
      <c r="G24" s="238">
        <v>500000</v>
      </c>
      <c r="H24" s="224">
        <v>499.706175</v>
      </c>
      <c r="I24" s="225">
        <v>2.23511904</v>
      </c>
      <c r="J24" s="218"/>
    </row>
    <row r="25" spans="2:10" ht="12.75" customHeight="1">
      <c r="B25" s="223"/>
      <c r="C25" s="237" t="s">
        <v>223</v>
      </c>
      <c r="D25" s="251"/>
      <c r="E25" s="251" t="s">
        <v>224</v>
      </c>
      <c r="F25" s="251" t="s">
        <v>222</v>
      </c>
      <c r="G25" s="238">
        <v>500000</v>
      </c>
      <c r="H25" s="224">
        <v>499.7</v>
      </c>
      <c r="I25" s="225">
        <v>2.23509142</v>
      </c>
      <c r="J25" s="218"/>
    </row>
    <row r="26" spans="2:10" ht="12.75" customHeight="1">
      <c r="B26" s="223"/>
      <c r="C26" s="237" t="s">
        <v>225</v>
      </c>
      <c r="D26" s="251"/>
      <c r="E26" s="251" t="s">
        <v>226</v>
      </c>
      <c r="F26" s="251" t="s">
        <v>222</v>
      </c>
      <c r="G26" s="238">
        <v>500000</v>
      </c>
      <c r="H26" s="224">
        <v>498.9462</v>
      </c>
      <c r="I26" s="225">
        <v>2.23171977</v>
      </c>
      <c r="J26" s="218"/>
    </row>
    <row r="27" spans="2:10" ht="12.75" customHeight="1">
      <c r="B27" s="223"/>
      <c r="C27" s="237" t="s">
        <v>227</v>
      </c>
      <c r="D27" s="251"/>
      <c r="E27" s="251" t="s">
        <v>228</v>
      </c>
      <c r="F27" s="251" t="s">
        <v>222</v>
      </c>
      <c r="G27" s="238">
        <v>500000</v>
      </c>
      <c r="H27" s="224">
        <v>496.32405</v>
      </c>
      <c r="I27" s="225">
        <v>2.21999124</v>
      </c>
      <c r="J27" s="218"/>
    </row>
    <row r="28" spans="2:10" ht="12.75" customHeight="1">
      <c r="B28" s="223"/>
      <c r="C28" s="237" t="s">
        <v>229</v>
      </c>
      <c r="D28" s="251"/>
      <c r="E28" s="251" t="s">
        <v>230</v>
      </c>
      <c r="F28" s="251" t="s">
        <v>231</v>
      </c>
      <c r="G28" s="238">
        <v>500000</v>
      </c>
      <c r="H28" s="224">
        <v>497.6438</v>
      </c>
      <c r="I28" s="225">
        <v>2.22589431</v>
      </c>
      <c r="J28" s="218"/>
    </row>
    <row r="29" spans="1:13" s="244" customFormat="1" ht="15" customHeight="1">
      <c r="A29" s="188"/>
      <c r="B29" s="252"/>
      <c r="C29" s="253" t="s">
        <v>232</v>
      </c>
      <c r="D29" s="254"/>
      <c r="E29" s="254"/>
      <c r="F29" s="254"/>
      <c r="G29" s="255"/>
      <c r="H29" s="256">
        <f>SUM(H24:H28)</f>
        <v>2492.320225</v>
      </c>
      <c r="I29" s="257">
        <f>SUM(I24:I28)</f>
        <v>11.147815780000002</v>
      </c>
      <c r="J29" s="258"/>
      <c r="L29" s="259"/>
      <c r="M29" s="259"/>
    </row>
    <row r="30" spans="2:10" ht="12.75" customHeight="1">
      <c r="B30" s="223" t="s">
        <v>209</v>
      </c>
      <c r="C30" s="220" t="s">
        <v>233</v>
      </c>
      <c r="D30" s="250"/>
      <c r="E30" s="250"/>
      <c r="F30" s="250"/>
      <c r="G30" s="250"/>
      <c r="H30" s="260"/>
      <c r="I30" s="261"/>
      <c r="J30" s="218"/>
    </row>
    <row r="31" spans="2:10" ht="12.75" customHeight="1">
      <c r="B31" s="223"/>
      <c r="C31" s="237" t="s">
        <v>234</v>
      </c>
      <c r="D31" s="251"/>
      <c r="E31" s="251" t="s">
        <v>235</v>
      </c>
      <c r="F31" s="188" t="s">
        <v>216</v>
      </c>
      <c r="G31" s="238">
        <v>1500000</v>
      </c>
      <c r="H31" s="260">
        <v>1491.981075</v>
      </c>
      <c r="I31" s="261">
        <v>6.67343225</v>
      </c>
      <c r="J31" s="218"/>
    </row>
    <row r="32" spans="2:10" ht="12.75" customHeight="1">
      <c r="B32" s="223"/>
      <c r="C32" s="237" t="s">
        <v>236</v>
      </c>
      <c r="D32" s="251"/>
      <c r="E32" s="251" t="s">
        <v>237</v>
      </c>
      <c r="F32" s="188" t="s">
        <v>216</v>
      </c>
      <c r="G32" s="238">
        <v>1500000</v>
      </c>
      <c r="H32" s="260">
        <v>1485.2382</v>
      </c>
      <c r="I32" s="261">
        <v>6.64327227</v>
      </c>
      <c r="J32" s="218"/>
    </row>
    <row r="33" spans="2:10" ht="12.75" customHeight="1">
      <c r="B33" s="223"/>
      <c r="C33" s="237" t="s">
        <v>238</v>
      </c>
      <c r="D33" s="251"/>
      <c r="E33" s="251" t="s">
        <v>239</v>
      </c>
      <c r="F33" s="188" t="s">
        <v>216</v>
      </c>
      <c r="G33" s="238">
        <v>1500000</v>
      </c>
      <c r="H33" s="260">
        <v>1483.503</v>
      </c>
      <c r="I33" s="261">
        <v>6.63551095</v>
      </c>
      <c r="J33" s="218"/>
    </row>
    <row r="34" spans="2:10" ht="12.75" customHeight="1">
      <c r="B34" s="223"/>
      <c r="C34" s="237" t="s">
        <v>240</v>
      </c>
      <c r="D34" s="251"/>
      <c r="E34" s="251" t="s">
        <v>241</v>
      </c>
      <c r="F34" s="188" t="s">
        <v>216</v>
      </c>
      <c r="G34" s="238">
        <v>1000000</v>
      </c>
      <c r="H34" s="260">
        <v>999.4714</v>
      </c>
      <c r="I34" s="261">
        <v>4.47050219</v>
      </c>
      <c r="J34" s="218"/>
    </row>
    <row r="35" spans="2:10" ht="12.75" customHeight="1">
      <c r="B35" s="223"/>
      <c r="C35" s="237" t="s">
        <v>242</v>
      </c>
      <c r="D35" s="251"/>
      <c r="E35" s="251" t="s">
        <v>243</v>
      </c>
      <c r="F35" s="188" t="s">
        <v>216</v>
      </c>
      <c r="G35" s="238">
        <v>1000000</v>
      </c>
      <c r="H35" s="260">
        <v>998.285</v>
      </c>
      <c r="I35" s="261">
        <v>4.46519559</v>
      </c>
      <c r="J35" s="218"/>
    </row>
    <row r="36" spans="2:10" ht="12.75" customHeight="1">
      <c r="B36" s="223"/>
      <c r="C36" s="237" t="s">
        <v>244</v>
      </c>
      <c r="D36" s="251"/>
      <c r="E36" s="251" t="s">
        <v>245</v>
      </c>
      <c r="F36" s="188" t="s">
        <v>216</v>
      </c>
      <c r="G36" s="238">
        <v>1000000</v>
      </c>
      <c r="H36" s="260">
        <v>997.0765667000001</v>
      </c>
      <c r="I36" s="261">
        <v>4.45979042</v>
      </c>
      <c r="J36" s="218"/>
    </row>
    <row r="37" spans="2:10" ht="12.75" customHeight="1">
      <c r="B37" s="223"/>
      <c r="C37" s="237" t="s">
        <v>246</v>
      </c>
      <c r="D37" s="251"/>
      <c r="E37" s="251" t="s">
        <v>247</v>
      </c>
      <c r="F37" s="188" t="s">
        <v>216</v>
      </c>
      <c r="G37" s="238">
        <v>1000000</v>
      </c>
      <c r="H37" s="260">
        <v>996.9046</v>
      </c>
      <c r="I37" s="261">
        <v>4.45902124</v>
      </c>
      <c r="J37" s="218"/>
    </row>
    <row r="38" spans="2:10" ht="12.75" customHeight="1">
      <c r="B38" s="223"/>
      <c r="C38" s="237" t="s">
        <v>248</v>
      </c>
      <c r="D38" s="251"/>
      <c r="E38" s="251" t="s">
        <v>249</v>
      </c>
      <c r="F38" s="188" t="s">
        <v>216</v>
      </c>
      <c r="G38" s="238">
        <v>1000000</v>
      </c>
      <c r="H38" s="260">
        <v>992.3125</v>
      </c>
      <c r="I38" s="261">
        <v>4.43848139</v>
      </c>
      <c r="J38" s="218"/>
    </row>
    <row r="39" spans="2:10" ht="12.75" customHeight="1">
      <c r="B39" s="223"/>
      <c r="C39" s="237" t="s">
        <v>250</v>
      </c>
      <c r="D39" s="251"/>
      <c r="E39" s="251" t="s">
        <v>251</v>
      </c>
      <c r="F39" s="188" t="s">
        <v>216</v>
      </c>
      <c r="G39" s="238">
        <v>1000000</v>
      </c>
      <c r="H39" s="260">
        <v>991.2284667</v>
      </c>
      <c r="I39" s="261">
        <v>4.43363265</v>
      </c>
      <c r="J39" s="218"/>
    </row>
    <row r="40" spans="2:10" ht="12.75" customHeight="1">
      <c r="B40" s="223"/>
      <c r="C40" s="237" t="s">
        <v>252</v>
      </c>
      <c r="D40" s="251"/>
      <c r="E40" s="251" t="s">
        <v>253</v>
      </c>
      <c r="F40" s="188" t="s">
        <v>216</v>
      </c>
      <c r="G40" s="238">
        <v>1000000</v>
      </c>
      <c r="H40" s="260">
        <v>987.849</v>
      </c>
      <c r="I40" s="261">
        <v>4.41851675</v>
      </c>
      <c r="J40" s="218"/>
    </row>
    <row r="41" spans="2:10" ht="12.75" customHeight="1">
      <c r="B41" s="223"/>
      <c r="C41" s="237" t="s">
        <v>254</v>
      </c>
      <c r="D41" s="251"/>
      <c r="E41" s="251" t="s">
        <v>255</v>
      </c>
      <c r="F41" s="188" t="s">
        <v>216</v>
      </c>
      <c r="G41" s="238">
        <v>1000000</v>
      </c>
      <c r="H41" s="260">
        <v>985.553</v>
      </c>
      <c r="I41" s="261">
        <v>4.40824705</v>
      </c>
      <c r="J41" s="218"/>
    </row>
    <row r="42" spans="2:10" ht="14.25" customHeight="1">
      <c r="B42" s="252"/>
      <c r="C42" s="253" t="s">
        <v>256</v>
      </c>
      <c r="D42" s="262"/>
      <c r="E42" s="262"/>
      <c r="F42" s="262"/>
      <c r="G42" s="262"/>
      <c r="H42" s="256">
        <f>SUM(H31:H41)</f>
        <v>12409.4028084</v>
      </c>
      <c r="I42" s="257">
        <f>SUM(I31:I41)</f>
        <v>55.50560275</v>
      </c>
      <c r="J42" s="218"/>
    </row>
    <row r="43" spans="2:10" ht="12.75" customHeight="1">
      <c r="B43" s="226" t="s">
        <v>257</v>
      </c>
      <c r="C43" s="220" t="s">
        <v>258</v>
      </c>
      <c r="D43" s="221"/>
      <c r="E43" s="221"/>
      <c r="H43" s="263">
        <v>4644.1078307</v>
      </c>
      <c r="I43" s="264">
        <v>20.77247458</v>
      </c>
      <c r="J43" s="218"/>
    </row>
    <row r="44" spans="2:10" ht="18" customHeight="1">
      <c r="B44" s="227"/>
      <c r="C44" s="228" t="s">
        <v>219</v>
      </c>
      <c r="D44" s="265"/>
      <c r="E44" s="265"/>
      <c r="F44" s="265"/>
      <c r="G44" s="265"/>
      <c r="H44" s="266">
        <f>H43+H42+H29+H22+H16</f>
        <v>21547.5496077</v>
      </c>
      <c r="I44" s="267">
        <f>I43+I42+I29+I22+I16</f>
        <v>96.37931392</v>
      </c>
      <c r="J44" s="218"/>
    </row>
    <row r="45" spans="2:10" ht="12.75" customHeight="1">
      <c r="B45" s="233"/>
      <c r="C45" s="250"/>
      <c r="D45" s="250"/>
      <c r="E45" s="250"/>
      <c r="F45" s="250"/>
      <c r="G45" s="250"/>
      <c r="H45" s="260"/>
      <c r="I45" s="261"/>
      <c r="J45" s="218"/>
    </row>
    <row r="46" spans="2:10" ht="18" customHeight="1">
      <c r="B46" s="219" t="s">
        <v>259</v>
      </c>
      <c r="C46" s="220" t="s">
        <v>260</v>
      </c>
      <c r="D46" s="221"/>
      <c r="E46" s="221"/>
      <c r="I46" s="222"/>
      <c r="J46" s="218"/>
    </row>
    <row r="47" spans="2:10" ht="12.75" customHeight="1">
      <c r="B47" s="233"/>
      <c r="C47" s="268" t="s">
        <v>261</v>
      </c>
      <c r="D47" s="268"/>
      <c r="G47" s="269"/>
      <c r="H47" s="224">
        <v>100</v>
      </c>
      <c r="I47" s="225">
        <v>0.44728666</v>
      </c>
      <c r="J47" s="218"/>
    </row>
    <row r="48" spans="2:10" ht="12.75" customHeight="1">
      <c r="B48" s="233"/>
      <c r="C48" s="270" t="s">
        <v>262</v>
      </c>
      <c r="D48" s="270"/>
      <c r="G48" s="269"/>
      <c r="H48" s="224">
        <v>100</v>
      </c>
      <c r="I48" s="225">
        <v>0.44728666</v>
      </c>
      <c r="J48" s="218"/>
    </row>
    <row r="49" spans="2:10" ht="20.25" customHeight="1">
      <c r="B49" s="271"/>
      <c r="C49" s="272" t="s">
        <v>263</v>
      </c>
      <c r="D49" s="273"/>
      <c r="E49" s="274"/>
      <c r="F49" s="274"/>
      <c r="G49" s="274"/>
      <c r="H49" s="256">
        <f>SUM(H47:H48)</f>
        <v>200</v>
      </c>
      <c r="I49" s="257">
        <f>SUM(I47:I48)</f>
        <v>0.89457332</v>
      </c>
      <c r="J49" s="218"/>
    </row>
    <row r="50" spans="2:10" ht="12.75" customHeight="1">
      <c r="B50" s="233"/>
      <c r="C50" s="250"/>
      <c r="D50" s="250"/>
      <c r="E50" s="250"/>
      <c r="F50" s="250"/>
      <c r="G50" s="250"/>
      <c r="H50" s="260"/>
      <c r="I50" s="261"/>
      <c r="J50" s="218"/>
    </row>
    <row r="51" spans="2:10" ht="12.75" customHeight="1">
      <c r="B51" s="219" t="s">
        <v>264</v>
      </c>
      <c r="C51" s="220" t="s">
        <v>265</v>
      </c>
      <c r="D51" s="221"/>
      <c r="E51" s="221"/>
      <c r="I51" s="222"/>
      <c r="J51" s="218"/>
    </row>
    <row r="52" spans="2:11" ht="12.75" customHeight="1">
      <c r="B52" s="233"/>
      <c r="C52" s="220" t="s">
        <v>266</v>
      </c>
      <c r="D52" s="221"/>
      <c r="E52" s="221"/>
      <c r="H52" s="224">
        <v>609.4777802099943</v>
      </c>
      <c r="I52" s="225">
        <v>2.7261127771377223</v>
      </c>
      <c r="J52" s="218"/>
      <c r="K52" s="275"/>
    </row>
    <row r="53" spans="2:11" ht="20.25" customHeight="1">
      <c r="B53" s="227"/>
      <c r="C53" s="228" t="s">
        <v>267</v>
      </c>
      <c r="D53" s="229"/>
      <c r="E53" s="229"/>
      <c r="F53" s="230"/>
      <c r="G53" s="230"/>
      <c r="H53" s="231">
        <f>H52</f>
        <v>609.4777802099943</v>
      </c>
      <c r="I53" s="232">
        <f>I52</f>
        <v>2.7261127771377223</v>
      </c>
      <c r="J53" s="218"/>
      <c r="K53" s="276"/>
    </row>
    <row r="54" spans="2:10" ht="12.75" customHeight="1">
      <c r="B54" s="233"/>
      <c r="C54" s="237"/>
      <c r="D54" s="221"/>
      <c r="E54" s="221"/>
      <c r="I54" s="222"/>
      <c r="J54" s="218"/>
    </row>
    <row r="55" spans="2:10" ht="21.75" customHeight="1">
      <c r="B55" s="277"/>
      <c r="C55" s="278" t="s">
        <v>268</v>
      </c>
      <c r="D55" s="278"/>
      <c r="E55" s="278"/>
      <c r="F55" s="278"/>
      <c r="G55" s="278"/>
      <c r="H55" s="279">
        <f>H53+H49+H44+H16</f>
        <v>22357.02738790999</v>
      </c>
      <c r="I55" s="280">
        <f>I53+I49+I44+I16</f>
        <v>100.00000001713772</v>
      </c>
      <c r="J55" s="218"/>
    </row>
    <row r="56" spans="2:10" ht="12.75" customHeight="1">
      <c r="B56" s="281"/>
      <c r="C56" s="282"/>
      <c r="D56" s="282"/>
      <c r="E56" s="282"/>
      <c r="F56" s="282"/>
      <c r="G56" s="282"/>
      <c r="H56" s="283"/>
      <c r="I56" s="284"/>
      <c r="J56" s="218"/>
    </row>
    <row r="57" spans="2:10" ht="12.75" customHeight="1">
      <c r="B57" s="285" t="s">
        <v>123</v>
      </c>
      <c r="C57" s="286"/>
      <c r="D57" s="286"/>
      <c r="E57" s="286"/>
      <c r="F57" s="286"/>
      <c r="G57" s="286"/>
      <c r="H57" s="287" t="s">
        <v>106</v>
      </c>
      <c r="I57" s="288" t="s">
        <v>106</v>
      </c>
      <c r="J57" s="289"/>
    </row>
    <row r="58" spans="2:10" ht="12.75" customHeight="1">
      <c r="B58" s="290" t="s">
        <v>124</v>
      </c>
      <c r="C58" s="286" t="s">
        <v>269</v>
      </c>
      <c r="D58" s="286"/>
      <c r="E58" s="286"/>
      <c r="F58" s="286"/>
      <c r="G58" s="286"/>
      <c r="H58" s="287"/>
      <c r="I58" s="288" t="s">
        <v>106</v>
      </c>
      <c r="J58" s="289"/>
    </row>
    <row r="59" spans="2:10" ht="12.75" customHeight="1">
      <c r="B59" s="290" t="s">
        <v>126</v>
      </c>
      <c r="C59" s="286" t="s">
        <v>270</v>
      </c>
      <c r="D59" s="286"/>
      <c r="E59" s="286"/>
      <c r="F59" s="286"/>
      <c r="G59" s="286"/>
      <c r="H59" s="287"/>
      <c r="I59" s="288" t="s">
        <v>106</v>
      </c>
      <c r="J59" s="289"/>
    </row>
    <row r="60" spans="2:10" ht="25.5" customHeight="1">
      <c r="B60" s="290"/>
      <c r="C60" s="291" t="s">
        <v>271</v>
      </c>
      <c r="D60" s="265"/>
      <c r="E60" s="265"/>
      <c r="F60" s="265"/>
      <c r="G60" s="292"/>
      <c r="H60" s="293" t="s">
        <v>272</v>
      </c>
      <c r="I60" s="294" t="s">
        <v>132</v>
      </c>
      <c r="J60" s="289"/>
    </row>
    <row r="61" spans="2:10" ht="12.75" customHeight="1">
      <c r="B61" s="290"/>
      <c r="C61" s="291" t="s">
        <v>133</v>
      </c>
      <c r="D61" s="265"/>
      <c r="E61" s="265"/>
      <c r="F61" s="265"/>
      <c r="G61" s="292"/>
      <c r="H61" s="295"/>
      <c r="I61" s="296"/>
      <c r="J61" s="289"/>
    </row>
    <row r="62" spans="2:10" ht="12.75" customHeight="1">
      <c r="B62" s="290"/>
      <c r="C62" s="297" t="s">
        <v>273</v>
      </c>
      <c r="D62" s="298"/>
      <c r="E62" s="298"/>
      <c r="F62" s="298"/>
      <c r="G62" s="299"/>
      <c r="H62" s="295">
        <v>1052.3461</v>
      </c>
      <c r="I62" s="300">
        <v>1057.4263</v>
      </c>
      <c r="J62" s="289"/>
    </row>
    <row r="63" spans="2:10" ht="12.75" customHeight="1">
      <c r="B63" s="290"/>
      <c r="C63" s="297" t="s">
        <v>274</v>
      </c>
      <c r="D63" s="298"/>
      <c r="E63" s="298"/>
      <c r="F63" s="298"/>
      <c r="G63" s="299"/>
      <c r="H63" s="295">
        <v>1000.1999993590493</v>
      </c>
      <c r="I63" s="300">
        <v>1000.1999992438864</v>
      </c>
      <c r="J63" s="289"/>
    </row>
    <row r="64" spans="2:10" ht="12.75" customHeight="1">
      <c r="B64" s="290"/>
      <c r="C64" s="297" t="s">
        <v>275</v>
      </c>
      <c r="D64" s="298"/>
      <c r="E64" s="298"/>
      <c r="F64" s="298"/>
      <c r="G64" s="299"/>
      <c r="H64" s="295">
        <v>1001.6914</v>
      </c>
      <c r="I64" s="300">
        <v>1001.7288</v>
      </c>
      <c r="J64" s="289"/>
    </row>
    <row r="65" spans="2:10" ht="12.75" customHeight="1">
      <c r="B65" s="290"/>
      <c r="C65" s="297" t="s">
        <v>276</v>
      </c>
      <c r="D65" s="298"/>
      <c r="E65" s="298"/>
      <c r="F65" s="298"/>
      <c r="G65" s="299"/>
      <c r="H65" s="295">
        <v>1003.6928</v>
      </c>
      <c r="I65" s="300">
        <v>1003.7303</v>
      </c>
      <c r="J65" s="289"/>
    </row>
    <row r="66" spans="2:10" ht="12.75" customHeight="1">
      <c r="B66" s="290"/>
      <c r="C66" s="291" t="s">
        <v>134</v>
      </c>
      <c r="D66" s="265"/>
      <c r="E66" s="265"/>
      <c r="F66" s="265"/>
      <c r="G66" s="292"/>
      <c r="H66" s="295"/>
      <c r="I66" s="300"/>
      <c r="J66" s="289"/>
    </row>
    <row r="67" spans="2:10" ht="12.75" customHeight="1">
      <c r="B67" s="290"/>
      <c r="C67" s="297" t="s">
        <v>277</v>
      </c>
      <c r="D67" s="298"/>
      <c r="E67" s="298"/>
      <c r="F67" s="298"/>
      <c r="G67" s="299"/>
      <c r="H67" s="295">
        <v>1051.38</v>
      </c>
      <c r="I67" s="300">
        <v>1056.3747</v>
      </c>
      <c r="J67" s="289"/>
    </row>
    <row r="68" spans="2:10" ht="12.75" customHeight="1">
      <c r="B68" s="290"/>
      <c r="C68" s="297" t="s">
        <v>278</v>
      </c>
      <c r="D68" s="298"/>
      <c r="E68" s="298"/>
      <c r="F68" s="298"/>
      <c r="G68" s="299"/>
      <c r="H68" s="295">
        <v>1000.1999987877215</v>
      </c>
      <c r="I68" s="300">
        <v>1000.1999986472276</v>
      </c>
      <c r="J68" s="289"/>
    </row>
    <row r="69" spans="2:10" ht="12.75" customHeight="1">
      <c r="B69" s="290"/>
      <c r="C69" s="297" t="s">
        <v>279</v>
      </c>
      <c r="D69" s="298"/>
      <c r="E69" s="298"/>
      <c r="F69" s="298"/>
      <c r="G69" s="299"/>
      <c r="H69" s="295">
        <v>1001.6804</v>
      </c>
      <c r="I69" s="300">
        <v>1001.7179</v>
      </c>
      <c r="J69" s="289"/>
    </row>
    <row r="70" spans="2:10" ht="12.75" customHeight="1">
      <c r="B70" s="290"/>
      <c r="C70" s="297" t="s">
        <v>280</v>
      </c>
      <c r="D70" s="298"/>
      <c r="E70" s="298"/>
      <c r="F70" s="298"/>
      <c r="G70" s="299"/>
      <c r="H70" s="295">
        <v>1003.6819</v>
      </c>
      <c r="I70" s="300">
        <v>1003.7194</v>
      </c>
      <c r="J70" s="289"/>
    </row>
    <row r="71" spans="2:10" ht="12.75" customHeight="1">
      <c r="B71" s="290"/>
      <c r="C71" s="301"/>
      <c r="D71" s="302"/>
      <c r="E71" s="302"/>
      <c r="F71" s="302"/>
      <c r="G71" s="302"/>
      <c r="H71" s="287"/>
      <c r="I71" s="288"/>
      <c r="J71" s="289"/>
    </row>
    <row r="72" spans="2:10" ht="12.75" customHeight="1">
      <c r="B72" s="303" t="s">
        <v>128</v>
      </c>
      <c r="C72" s="286" t="s">
        <v>281</v>
      </c>
      <c r="D72" s="286"/>
      <c r="E72" s="286"/>
      <c r="F72" s="286"/>
      <c r="G72" s="286"/>
      <c r="H72" s="287"/>
      <c r="I72" s="288"/>
      <c r="J72" s="289"/>
    </row>
    <row r="73" spans="2:10" ht="31.5" customHeight="1">
      <c r="B73" s="303"/>
      <c r="C73" s="304" t="s">
        <v>282</v>
      </c>
      <c r="D73" s="304" t="s">
        <v>283</v>
      </c>
      <c r="E73" s="304" t="s">
        <v>284</v>
      </c>
      <c r="F73" s="304" t="s">
        <v>285</v>
      </c>
      <c r="G73" s="286"/>
      <c r="H73" s="287"/>
      <c r="I73" s="288"/>
      <c r="J73" s="289"/>
    </row>
    <row r="74" spans="2:10" ht="12.75" customHeight="1">
      <c r="B74" s="303"/>
      <c r="C74" s="305">
        <v>43555</v>
      </c>
      <c r="D74" s="306" t="s">
        <v>286</v>
      </c>
      <c r="E74" s="307">
        <v>3.590307159999999</v>
      </c>
      <c r="F74" s="307">
        <v>3.3246431700000008</v>
      </c>
      <c r="G74" s="286"/>
      <c r="H74" s="308"/>
      <c r="I74" s="288"/>
      <c r="J74" s="289"/>
    </row>
    <row r="75" spans="2:10" ht="12.75" customHeight="1">
      <c r="B75" s="303"/>
      <c r="C75" s="309"/>
      <c r="D75" s="309"/>
      <c r="E75" s="309"/>
      <c r="F75" s="309"/>
      <c r="G75" s="286"/>
      <c r="H75" s="308"/>
      <c r="I75" s="288"/>
      <c r="J75" s="289"/>
    </row>
    <row r="76" spans="2:10" ht="31.5" customHeight="1">
      <c r="B76" s="303"/>
      <c r="C76" s="304" t="s">
        <v>282</v>
      </c>
      <c r="D76" s="304" t="s">
        <v>287</v>
      </c>
      <c r="E76" s="304" t="s">
        <v>284</v>
      </c>
      <c r="F76" s="304" t="s">
        <v>285</v>
      </c>
      <c r="G76" s="286"/>
      <c r="H76" s="308"/>
      <c r="I76" s="288"/>
      <c r="J76" s="289"/>
    </row>
    <row r="77" spans="2:10" ht="12.75" customHeight="1">
      <c r="B77" s="303"/>
      <c r="C77" s="305">
        <v>43555</v>
      </c>
      <c r="D77" s="306" t="s">
        <v>288</v>
      </c>
      <c r="E77" s="307">
        <v>3.53246584</v>
      </c>
      <c r="F77" s="307">
        <v>3.27108172</v>
      </c>
      <c r="G77" s="286"/>
      <c r="H77" s="308"/>
      <c r="I77" s="288"/>
      <c r="J77" s="289"/>
    </row>
    <row r="78" spans="2:10" ht="12.75" customHeight="1">
      <c r="B78" s="303"/>
      <c r="C78" s="309"/>
      <c r="D78" s="309"/>
      <c r="E78" s="309"/>
      <c r="F78" s="309"/>
      <c r="G78" s="286"/>
      <c r="H78" s="287"/>
      <c r="I78" s="288"/>
      <c r="J78" s="289"/>
    </row>
    <row r="79" spans="2:10" ht="31.5" customHeight="1">
      <c r="B79" s="303"/>
      <c r="C79" s="304" t="s">
        <v>282</v>
      </c>
      <c r="D79" s="304" t="s">
        <v>289</v>
      </c>
      <c r="E79" s="304" t="s">
        <v>284</v>
      </c>
      <c r="F79" s="304" t="s">
        <v>285</v>
      </c>
      <c r="G79" s="286"/>
      <c r="H79" s="287"/>
      <c r="I79" s="288"/>
      <c r="J79" s="289"/>
    </row>
    <row r="80" spans="2:10" ht="12.75" customHeight="1">
      <c r="B80" s="303"/>
      <c r="C80" s="310" t="s">
        <v>290</v>
      </c>
      <c r="D80" s="310" t="s">
        <v>291</v>
      </c>
      <c r="E80" s="307">
        <v>0.98663079</v>
      </c>
      <c r="F80" s="307">
        <v>0.91362524</v>
      </c>
      <c r="G80" s="286"/>
      <c r="H80" s="287"/>
      <c r="I80" s="288"/>
      <c r="J80" s="289"/>
    </row>
    <row r="81" spans="2:10" ht="12.75" customHeight="1">
      <c r="B81" s="303"/>
      <c r="C81" s="310" t="s">
        <v>292</v>
      </c>
      <c r="D81" s="310" t="s">
        <v>291</v>
      </c>
      <c r="E81" s="307">
        <v>0.73372568</v>
      </c>
      <c r="F81" s="307">
        <v>0.6794338</v>
      </c>
      <c r="G81" s="286"/>
      <c r="H81" s="287"/>
      <c r="I81" s="288"/>
      <c r="J81" s="289"/>
    </row>
    <row r="82" spans="2:10" ht="12.75" customHeight="1">
      <c r="B82" s="303"/>
      <c r="C82" s="310" t="s">
        <v>293</v>
      </c>
      <c r="D82" s="310" t="s">
        <v>291</v>
      </c>
      <c r="E82" s="307">
        <v>0.86484224</v>
      </c>
      <c r="F82" s="307">
        <v>0.8008484100000001</v>
      </c>
      <c r="G82" s="286"/>
      <c r="H82" s="287"/>
      <c r="I82" s="288"/>
      <c r="J82" s="289"/>
    </row>
    <row r="83" spans="2:10" ht="12.75" customHeight="1">
      <c r="B83" s="303"/>
      <c r="C83" s="310" t="s">
        <v>294</v>
      </c>
      <c r="D83" s="310" t="s">
        <v>291</v>
      </c>
      <c r="E83" s="307">
        <v>0.86233095</v>
      </c>
      <c r="F83" s="307">
        <v>0.7985229500000001</v>
      </c>
      <c r="G83" s="286"/>
      <c r="H83" s="287"/>
      <c r="I83" s="288"/>
      <c r="J83" s="289"/>
    </row>
    <row r="84" spans="2:10" ht="12.75" customHeight="1">
      <c r="B84" s="303"/>
      <c r="C84" s="309"/>
      <c r="D84" s="309"/>
      <c r="E84" s="309"/>
      <c r="F84" s="309"/>
      <c r="G84" s="286"/>
      <c r="H84" s="287"/>
      <c r="I84" s="288"/>
      <c r="J84" s="289"/>
    </row>
    <row r="85" spans="2:10" ht="31.5" customHeight="1">
      <c r="B85" s="303"/>
      <c r="C85" s="304" t="s">
        <v>282</v>
      </c>
      <c r="D85" s="304" t="s">
        <v>295</v>
      </c>
      <c r="E85" s="304" t="s">
        <v>284</v>
      </c>
      <c r="F85" s="304" t="s">
        <v>285</v>
      </c>
      <c r="G85" s="286"/>
      <c r="H85" s="287"/>
      <c r="I85" s="288"/>
      <c r="J85" s="289"/>
    </row>
    <row r="86" spans="2:10" ht="12.75" customHeight="1">
      <c r="B86" s="303"/>
      <c r="C86" s="310" t="s">
        <v>290</v>
      </c>
      <c r="D86" s="310" t="s">
        <v>296</v>
      </c>
      <c r="E86" s="307">
        <v>0.9711255200000001</v>
      </c>
      <c r="F86" s="307">
        <v>0.89926728</v>
      </c>
      <c r="G86" s="286"/>
      <c r="H86" s="287"/>
      <c r="I86" s="288"/>
      <c r="J86" s="289"/>
    </row>
    <row r="87" spans="2:10" ht="12.75" customHeight="1">
      <c r="B87" s="303"/>
      <c r="C87" s="310" t="s">
        <v>292</v>
      </c>
      <c r="D87" s="310" t="s">
        <v>296</v>
      </c>
      <c r="E87" s="307">
        <v>0.72189213</v>
      </c>
      <c r="F87" s="307">
        <v>0.66847587</v>
      </c>
      <c r="G87" s="286"/>
      <c r="H87" s="287"/>
      <c r="I87" s="288"/>
      <c r="J87" s="289"/>
    </row>
    <row r="88" spans="2:10" ht="12.75" customHeight="1">
      <c r="B88" s="303"/>
      <c r="C88" s="310" t="s">
        <v>293</v>
      </c>
      <c r="D88" s="310" t="s">
        <v>296</v>
      </c>
      <c r="E88" s="307">
        <v>0.8510547</v>
      </c>
      <c r="F88" s="307">
        <v>0.78808108</v>
      </c>
      <c r="G88" s="286"/>
      <c r="H88" s="287"/>
      <c r="I88" s="288"/>
      <c r="J88" s="289"/>
    </row>
    <row r="89" spans="2:10" ht="12.75" customHeight="1">
      <c r="B89" s="303"/>
      <c r="C89" s="310" t="s">
        <v>294</v>
      </c>
      <c r="D89" s="310" t="s">
        <v>296</v>
      </c>
      <c r="E89" s="307">
        <v>0.84842144</v>
      </c>
      <c r="F89" s="307">
        <v>0.78564267</v>
      </c>
      <c r="G89" s="286"/>
      <c r="H89" s="287"/>
      <c r="I89" s="288"/>
      <c r="J89" s="289"/>
    </row>
    <row r="90" spans="2:10" ht="12.75" customHeight="1">
      <c r="B90" s="303"/>
      <c r="C90" s="309"/>
      <c r="D90" s="309"/>
      <c r="E90" s="311"/>
      <c r="F90" s="311"/>
      <c r="G90" s="286"/>
      <c r="H90" s="287"/>
      <c r="I90" s="288"/>
      <c r="J90" s="289"/>
    </row>
    <row r="91" spans="2:10" ht="31.5" customHeight="1">
      <c r="B91" s="303"/>
      <c r="C91" s="304" t="s">
        <v>282</v>
      </c>
      <c r="D91" s="304" t="s">
        <v>297</v>
      </c>
      <c r="E91" s="304" t="s">
        <v>284</v>
      </c>
      <c r="F91" s="304" t="s">
        <v>285</v>
      </c>
      <c r="G91" s="286"/>
      <c r="H91" s="287"/>
      <c r="I91" s="288"/>
      <c r="J91" s="289"/>
    </row>
    <row r="92" spans="2:10" ht="12.75" customHeight="1">
      <c r="B92" s="303"/>
      <c r="C92" s="310" t="s">
        <v>294</v>
      </c>
      <c r="D92" s="310" t="s">
        <v>298</v>
      </c>
      <c r="E92" s="307">
        <v>3.46091735</v>
      </c>
      <c r="F92" s="307">
        <v>3.20482747</v>
      </c>
      <c r="G92" s="286"/>
      <c r="H92" s="287"/>
      <c r="I92" s="288"/>
      <c r="J92" s="289"/>
    </row>
    <row r="93" spans="2:10" ht="12.75" customHeight="1">
      <c r="B93" s="303"/>
      <c r="C93" s="309"/>
      <c r="D93" s="309"/>
      <c r="E93" s="309"/>
      <c r="F93" s="309"/>
      <c r="G93" s="286"/>
      <c r="H93" s="287"/>
      <c r="I93" s="288"/>
      <c r="J93" s="289"/>
    </row>
    <row r="94" spans="2:10" ht="31.5" customHeight="1">
      <c r="B94" s="303"/>
      <c r="C94" s="304" t="s">
        <v>282</v>
      </c>
      <c r="D94" s="304" t="s">
        <v>299</v>
      </c>
      <c r="E94" s="304" t="s">
        <v>284</v>
      </c>
      <c r="F94" s="304" t="s">
        <v>285</v>
      </c>
      <c r="G94" s="286"/>
      <c r="H94" s="287"/>
      <c r="I94" s="288"/>
      <c r="J94" s="289"/>
    </row>
    <row r="95" spans="2:13" ht="12.75" customHeight="1">
      <c r="B95" s="303"/>
      <c r="C95" s="310" t="s">
        <v>294</v>
      </c>
      <c r="D95" s="310" t="s">
        <v>300</v>
      </c>
      <c r="E95" s="307">
        <v>3.40539304</v>
      </c>
      <c r="F95" s="307">
        <v>3.15341167</v>
      </c>
      <c r="G95" s="286"/>
      <c r="H95" s="287"/>
      <c r="I95" s="288"/>
      <c r="J95" s="289"/>
      <c r="L95" s="312">
        <f>E95+E92+E89+E88+E87+E86+E83+E82+E81+E80+E77+E74</f>
        <v>20.829106839999998</v>
      </c>
      <c r="M95" s="312">
        <f>F95+F92+F89+F88+F87+F86+F83+F82+F81+F80+F77+F74</f>
        <v>19.287861330000002</v>
      </c>
    </row>
    <row r="96" spans="2:13" ht="12.75" customHeight="1">
      <c r="B96" s="303"/>
      <c r="C96" s="313"/>
      <c r="D96" s="313"/>
      <c r="E96" s="314"/>
      <c r="F96" s="314"/>
      <c r="G96" s="286"/>
      <c r="H96" s="287"/>
      <c r="I96" s="288"/>
      <c r="J96" s="289"/>
      <c r="L96" s="191">
        <v>20.829106839999998</v>
      </c>
      <c r="M96" s="191">
        <v>19.287861330000002</v>
      </c>
    </row>
    <row r="97" spans="2:13" ht="12.75" customHeight="1">
      <c r="B97" s="290"/>
      <c r="C97" s="315" t="s">
        <v>301</v>
      </c>
      <c r="D97" s="302"/>
      <c r="E97" s="302"/>
      <c r="F97" s="302"/>
      <c r="G97" s="302"/>
      <c r="H97" s="287"/>
      <c r="I97" s="288"/>
      <c r="J97" s="289"/>
      <c r="L97" s="312">
        <f>L96-L95</f>
        <v>0</v>
      </c>
      <c r="M97" s="312">
        <f>M96-M95</f>
        <v>0</v>
      </c>
    </row>
    <row r="98" spans="2:10" ht="12.75" customHeight="1">
      <c r="B98" s="316"/>
      <c r="C98" s="286" t="s">
        <v>302</v>
      </c>
      <c r="D98" s="286"/>
      <c r="E98" s="286"/>
      <c r="F98" s="286"/>
      <c r="G98" s="286"/>
      <c r="H98" s="287"/>
      <c r="I98" s="288"/>
      <c r="J98" s="289"/>
    </row>
    <row r="99" spans="2:10" ht="12.75" customHeight="1">
      <c r="B99" s="290" t="s">
        <v>136</v>
      </c>
      <c r="C99" s="302" t="s">
        <v>139</v>
      </c>
      <c r="D99" s="286"/>
      <c r="E99" s="286"/>
      <c r="F99" s="286"/>
      <c r="G99" s="286"/>
      <c r="H99" s="287"/>
      <c r="I99" s="288"/>
      <c r="J99" s="289"/>
    </row>
    <row r="100" spans="2:10" ht="12.75" customHeight="1">
      <c r="B100" s="290" t="s">
        <v>138</v>
      </c>
      <c r="C100" s="286" t="s">
        <v>303</v>
      </c>
      <c r="D100" s="286"/>
      <c r="E100" s="286"/>
      <c r="F100" s="286"/>
      <c r="G100" s="286"/>
      <c r="H100" s="287"/>
      <c r="I100" s="288"/>
      <c r="J100" s="289"/>
    </row>
    <row r="101" spans="2:10" ht="12.75" customHeight="1">
      <c r="B101" s="290" t="s">
        <v>140</v>
      </c>
      <c r="C101" s="286" t="s">
        <v>304</v>
      </c>
      <c r="D101" s="286"/>
      <c r="E101" s="286"/>
      <c r="F101" s="286"/>
      <c r="G101" s="286"/>
      <c r="H101" s="287"/>
      <c r="I101" s="288"/>
      <c r="J101" s="203"/>
    </row>
    <row r="102" spans="2:10" ht="12.75" customHeight="1">
      <c r="B102" s="303" t="s">
        <v>143</v>
      </c>
      <c r="C102" s="286" t="s">
        <v>305</v>
      </c>
      <c r="D102" s="286"/>
      <c r="E102" s="286"/>
      <c r="F102" s="286"/>
      <c r="G102" s="286"/>
      <c r="H102" s="287"/>
      <c r="I102" s="288"/>
      <c r="J102" s="203"/>
    </row>
    <row r="103" spans="2:10" ht="12.75" customHeight="1">
      <c r="B103" s="303" t="s">
        <v>145</v>
      </c>
      <c r="C103" s="286" t="s">
        <v>154</v>
      </c>
      <c r="D103" s="286"/>
      <c r="E103" s="286"/>
      <c r="F103" s="286"/>
      <c r="G103" s="286"/>
      <c r="H103" s="287"/>
      <c r="I103" s="288"/>
      <c r="J103" s="203"/>
    </row>
    <row r="104" spans="2:10" ht="12.75" customHeight="1">
      <c r="B104" s="290" t="s">
        <v>147</v>
      </c>
      <c r="C104" s="286" t="s">
        <v>306</v>
      </c>
      <c r="D104" s="286"/>
      <c r="E104" s="286"/>
      <c r="F104" s="286"/>
      <c r="G104" s="286"/>
      <c r="H104" s="287"/>
      <c r="I104" s="288"/>
      <c r="J104" s="203"/>
    </row>
    <row r="105" spans="2:10" ht="12.75" customHeight="1">
      <c r="B105" s="303"/>
      <c r="C105" s="317" t="s">
        <v>307</v>
      </c>
      <c r="D105" s="318"/>
      <c r="E105" s="318"/>
      <c r="F105" s="318"/>
      <c r="G105" s="318"/>
      <c r="H105" s="319">
        <v>0.5550999999999999</v>
      </c>
      <c r="I105" s="288"/>
      <c r="J105" s="203"/>
    </row>
    <row r="106" spans="2:10" ht="12.75" customHeight="1">
      <c r="B106" s="303"/>
      <c r="C106" s="317" t="s">
        <v>308</v>
      </c>
      <c r="D106" s="318"/>
      <c r="E106" s="318"/>
      <c r="F106" s="318"/>
      <c r="G106" s="318"/>
      <c r="H106" s="319">
        <v>0.0895</v>
      </c>
      <c r="I106" s="288"/>
      <c r="J106" s="203"/>
    </row>
    <row r="107" spans="2:10" ht="12.75" customHeight="1">
      <c r="B107" s="303"/>
      <c r="C107" s="317" t="s">
        <v>113</v>
      </c>
      <c r="D107" s="318"/>
      <c r="E107" s="318"/>
      <c r="F107" s="318"/>
      <c r="G107" s="318"/>
      <c r="H107" s="319">
        <v>0.1115</v>
      </c>
      <c r="I107" s="288"/>
      <c r="J107" s="203"/>
    </row>
    <row r="108" spans="2:10" ht="12.75" customHeight="1">
      <c r="B108" s="303"/>
      <c r="C108" s="317" t="s">
        <v>309</v>
      </c>
      <c r="D108" s="318"/>
      <c r="E108" s="318"/>
      <c r="F108" s="318"/>
      <c r="G108" s="318"/>
      <c r="H108" s="319">
        <v>0.2439</v>
      </c>
      <c r="I108" s="288"/>
      <c r="J108" s="203"/>
    </row>
    <row r="109" spans="2:10" ht="12.75" customHeight="1">
      <c r="B109" s="303"/>
      <c r="C109" s="286"/>
      <c r="D109" s="286"/>
      <c r="E109" s="286"/>
      <c r="F109" s="286"/>
      <c r="G109" s="286"/>
      <c r="H109" s="320"/>
      <c r="I109" s="288"/>
      <c r="J109" s="203"/>
    </row>
    <row r="110" spans="2:10" ht="12.75" customHeight="1">
      <c r="B110" s="290" t="s">
        <v>149</v>
      </c>
      <c r="C110" s="286" t="s">
        <v>310</v>
      </c>
      <c r="D110" s="286"/>
      <c r="E110" s="286"/>
      <c r="F110" s="286"/>
      <c r="G110" s="286"/>
      <c r="H110" s="251"/>
      <c r="I110" s="288"/>
      <c r="J110" s="203"/>
    </row>
    <row r="111" spans="2:12" ht="12.75" customHeight="1">
      <c r="B111" s="303"/>
      <c r="C111" s="317" t="s">
        <v>216</v>
      </c>
      <c r="D111" s="318"/>
      <c r="E111" s="318"/>
      <c r="F111" s="318"/>
      <c r="G111" s="318"/>
      <c r="H111" s="319">
        <v>0.6446</v>
      </c>
      <c r="I111" s="288"/>
      <c r="J111" s="203"/>
      <c r="L111" s="321"/>
    </row>
    <row r="112" spans="2:12" ht="12.75" customHeight="1">
      <c r="B112" s="303"/>
      <c r="C112" s="317" t="s">
        <v>311</v>
      </c>
      <c r="D112" s="318"/>
      <c r="E112" s="318"/>
      <c r="F112" s="318"/>
      <c r="G112" s="318"/>
      <c r="H112" s="319">
        <v>0.1115</v>
      </c>
      <c r="I112" s="288"/>
      <c r="J112" s="203"/>
      <c r="L112" s="321"/>
    </row>
    <row r="113" spans="2:10" ht="12.75" customHeight="1">
      <c r="B113" s="303"/>
      <c r="C113" s="322" t="s">
        <v>309</v>
      </c>
      <c r="D113" s="323"/>
      <c r="E113" s="323"/>
      <c r="F113" s="323"/>
      <c r="G113" s="323"/>
      <c r="H113" s="324">
        <v>0.2439</v>
      </c>
      <c r="I113" s="288"/>
      <c r="J113" s="203"/>
    </row>
    <row r="114" spans="2:10" ht="12.75" customHeight="1">
      <c r="B114" s="303"/>
      <c r="C114" s="286"/>
      <c r="D114" s="286"/>
      <c r="E114" s="286"/>
      <c r="F114" s="286"/>
      <c r="G114" s="286"/>
      <c r="H114" s="287"/>
      <c r="I114" s="288"/>
      <c r="J114" s="203"/>
    </row>
    <row r="115" spans="2:10" ht="12.75" customHeight="1">
      <c r="B115" s="290" t="s">
        <v>151</v>
      </c>
      <c r="C115" s="286" t="s">
        <v>312</v>
      </c>
      <c r="D115" s="286"/>
      <c r="E115" s="286"/>
      <c r="F115" s="286"/>
      <c r="G115" s="286"/>
      <c r="H115" s="287"/>
      <c r="I115" s="288"/>
      <c r="J115" s="203"/>
    </row>
    <row r="116" spans="2:10" ht="12.75" customHeight="1">
      <c r="B116" s="290" t="s">
        <v>153</v>
      </c>
      <c r="C116" s="286" t="s">
        <v>313</v>
      </c>
      <c r="D116" s="286"/>
      <c r="E116" s="286"/>
      <c r="F116" s="286"/>
      <c r="G116" s="286"/>
      <c r="H116" s="287"/>
      <c r="I116" s="288"/>
      <c r="J116" s="203"/>
    </row>
    <row r="117" spans="2:10" ht="12.75" customHeight="1">
      <c r="B117" s="325"/>
      <c r="C117" s="286"/>
      <c r="D117" s="286"/>
      <c r="E117" s="286"/>
      <c r="F117" s="286"/>
      <c r="G117" s="286"/>
      <c r="H117" s="287"/>
      <c r="I117" s="288"/>
      <c r="J117" s="203"/>
    </row>
    <row r="118" spans="2:10" ht="12.75" customHeight="1">
      <c r="B118" s="326" t="s">
        <v>314</v>
      </c>
      <c r="C118" s="286" t="s">
        <v>315</v>
      </c>
      <c r="D118" s="286"/>
      <c r="E118" s="286"/>
      <c r="F118" s="286"/>
      <c r="G118" s="286"/>
      <c r="H118" s="287"/>
      <c r="I118" s="288"/>
      <c r="J118" s="203"/>
    </row>
    <row r="119" spans="2:10" ht="12.75" customHeight="1">
      <c r="B119" s="327"/>
      <c r="C119" s="328"/>
      <c r="D119" s="328"/>
      <c r="E119" s="328"/>
      <c r="F119" s="328"/>
      <c r="G119" s="328"/>
      <c r="H119" s="329"/>
      <c r="I119" s="330"/>
      <c r="J119" s="331"/>
    </row>
    <row r="120" spans="2:10" ht="12.75" customHeight="1">
      <c r="B120" s="286"/>
      <c r="C120" s="286"/>
      <c r="D120" s="286"/>
      <c r="E120" s="286"/>
      <c r="F120" s="286"/>
      <c r="G120" s="286"/>
      <c r="H120" s="287"/>
      <c r="I120" s="332"/>
      <c r="J120" s="196"/>
    </row>
    <row r="121" spans="2:10" ht="12.75" customHeight="1">
      <c r="B121" s="196"/>
      <c r="H121" s="333"/>
      <c r="I121" s="334"/>
      <c r="J121" s="196"/>
    </row>
  </sheetData>
  <sheetProtection selectLockedCells="1" selectUnlockedCells="1"/>
  <mergeCells count="9">
    <mergeCell ref="B2:I2"/>
    <mergeCell ref="B4:I4"/>
    <mergeCell ref="B5:I5"/>
    <mergeCell ref="B6:I6"/>
    <mergeCell ref="B8:I8"/>
    <mergeCell ref="B10:I10"/>
    <mergeCell ref="C11:D11"/>
    <mergeCell ref="C47:D47"/>
    <mergeCell ref="C48:D48"/>
  </mergeCells>
  <hyperlinks>
    <hyperlink ref="C97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2019-04-05T10:06:35Z</dcterms:modified>
  <cp:category/>
  <cp:version/>
  <cp:contentType/>
  <cp:contentStatus/>
  <cp:revision>1</cp:revision>
</cp:coreProperties>
</file>