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quity Scheme Portfolio" sheetId="1" r:id="rId1"/>
    <sheet name="Derivative Position" sheetId="2" r:id="rId2"/>
    <sheet name="Liquid Scheme Portfolio" sheetId="3" r:id="rId3"/>
  </sheet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<sst xmlns="http://schemas.openxmlformats.org/spreadsheetml/2006/main" count="464" uniqueCount="317">
  <si>
    <t>PPFAS Mutual Fund</t>
  </si>
  <si>
    <t>PPFAS Asset Management Private Limited</t>
  </si>
  <si>
    <r>
      <rPr>
        <b/>
        <sz val="10"/>
        <rFont val="Arial"/>
        <family val="2"/>
      </rP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</si>
  <si>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mf@ppfas.com | Website : www.amc.ppfas.com</t>
  </si>
  <si>
    <t>Monthly Portfolio Statement of the Scheme/s of PPFAS MUTUAL FUND as on June 30, 2019</t>
  </si>
  <si>
    <t>Name of the Scheme: Parag Parikh Long Term Equity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</si>
  <si>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</si>
  <si>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</si>
  <si>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</si>
  <si>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</si>
  <si>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</si>
  <si>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</si>
  <si>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</si>
  <si>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</si>
  <si>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</si>
  <si>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>Listed / awaiting listing on Stock Exchanges</t>
  </si>
  <si>
    <t>Core Equity</t>
  </si>
  <si>
    <t>HDFC Bank Ltd</t>
  </si>
  <si>
    <t>INE040A01026</t>
  </si>
  <si>
    <t>Banks</t>
  </si>
  <si>
    <t>Bajaj Holdings &amp; Investment Ltd</t>
  </si>
  <si>
    <t>INE118A01012</t>
  </si>
  <si>
    <t>Finance</t>
  </si>
  <si>
    <t>Hero Motocorp Ltd</t>
  </si>
  <si>
    <t>INE158A01026</t>
  </si>
  <si>
    <t>Auto</t>
  </si>
  <si>
    <t>Persistent Systems Ltd</t>
  </si>
  <si>
    <t>INE262H01013</t>
  </si>
  <si>
    <t>Software</t>
  </si>
  <si>
    <t>Mphasis Ltd(prev)Mphasis BFL Ltd</t>
  </si>
  <si>
    <t>INE356A01018</t>
  </si>
  <si>
    <t>Axis Bank Ltd</t>
  </si>
  <si>
    <t>INE238A01034</t>
  </si>
  <si>
    <t>ICICI Bank Ltd</t>
  </si>
  <si>
    <t>INE090A01021</t>
  </si>
  <si>
    <t>Balkrishna Industries Ltd</t>
  </si>
  <si>
    <t>INE787D01026</t>
  </si>
  <si>
    <t>Auto Ancillaries</t>
  </si>
  <si>
    <t>Zydus Wellness Ltd</t>
  </si>
  <si>
    <t>INE768C01010</t>
  </si>
  <si>
    <t>Consumer Non Durables</t>
  </si>
  <si>
    <t>Maharashtra Scooters Ltd</t>
  </si>
  <si>
    <t>INE288A01013</t>
  </si>
  <si>
    <t>Lupin Ltd</t>
  </si>
  <si>
    <t>INE326A01037</t>
  </si>
  <si>
    <t>Pharmaceuticals</t>
  </si>
  <si>
    <t>Mahindra Holidays &amp; Resorts India Ltd</t>
  </si>
  <si>
    <t>INE998I01010</t>
  </si>
  <si>
    <t>Hotels, Resorts and Other Recreational Activities</t>
  </si>
  <si>
    <t>Dr.Reddys Laboratories Ltd</t>
  </si>
  <si>
    <t>INE089A01023</t>
  </si>
  <si>
    <t>IPCA Laboratories Ltd</t>
  </si>
  <si>
    <t>INE571A01020</t>
  </si>
  <si>
    <t xml:space="preserve">Indraprastha Gas Ltd </t>
  </si>
  <si>
    <t>INE203G01027</t>
  </si>
  <si>
    <t>Gas</t>
  </si>
  <si>
    <t>ICRA Ltd</t>
  </si>
  <si>
    <t>INE725G01011</t>
  </si>
  <si>
    <t>Cadila Healthcare Ltd</t>
  </si>
  <si>
    <t>INE010B01027</t>
  </si>
  <si>
    <t>Sun Pharmaceuticals Industries Ltd</t>
  </si>
  <si>
    <t>INE044A01036</t>
  </si>
  <si>
    <t>Arbitrage</t>
  </si>
  <si>
    <t xml:space="preserve">Housing Development Fin Corp Ltd </t>
  </si>
  <si>
    <t>INE001A01036</t>
  </si>
  <si>
    <t>Tata Steel Ltd</t>
  </si>
  <si>
    <t>INE081A01012</t>
  </si>
  <si>
    <t>Ferrous Metal</t>
  </si>
  <si>
    <t>Maruti Suzuki India Ltd</t>
  </si>
  <si>
    <t>INE585B01010</t>
  </si>
  <si>
    <t>Century Textiles Industries Ltd.</t>
  </si>
  <si>
    <t>INE055A01016</t>
  </si>
  <si>
    <t>Cement</t>
  </si>
  <si>
    <t>State Bank Of India Ltd</t>
  </si>
  <si>
    <t>INE062A01020</t>
  </si>
  <si>
    <t>SBIN-27JUL2019 FUT  #</t>
  </si>
  <si>
    <t>CENTURY TEX-27JUL2019 FUT  #</t>
  </si>
  <si>
    <t>MARUTI SUZUKI-27JUL2019 FUT  #</t>
  </si>
  <si>
    <t>TATA STEEL-27JUL2019 FUT  #</t>
  </si>
  <si>
    <t>Ferrous Metals</t>
  </si>
  <si>
    <t>HDFC-27JUL2019 FUT  #</t>
  </si>
  <si>
    <t>Foreign Securities / ADRs / GDRs</t>
  </si>
  <si>
    <t>Alphabet INC</t>
  </si>
  <si>
    <t>US02079K1079</t>
  </si>
  <si>
    <t>Internet and Technology</t>
  </si>
  <si>
    <t xml:space="preserve">Facebook INC </t>
  </si>
  <si>
    <t>US30303M1027</t>
  </si>
  <si>
    <r>
      <rPr>
        <sz val="8"/>
        <rFont val="Arial"/>
        <family val="2"/>
      </rPr>
      <t>Suzuki Motor Corp (ADR)</t>
    </r>
    <r>
      <rPr>
        <sz val="12"/>
        <rFont val="Arial"/>
        <family val="2"/>
      </rPr>
      <t xml:space="preserve"> *</t>
    </r>
  </si>
  <si>
    <t>US86959X1072</t>
  </si>
  <si>
    <t>Amazon Com INC</t>
  </si>
  <si>
    <t>US0231351067</t>
  </si>
  <si>
    <t>Consumer Services</t>
  </si>
  <si>
    <r>
      <rPr>
        <sz val="8"/>
        <rFont val="Arial"/>
        <family val="2"/>
      </rPr>
      <t xml:space="preserve">Nestle SA-ADR </t>
    </r>
    <r>
      <rPr>
        <sz val="12"/>
        <rFont val="Arial"/>
        <family val="2"/>
      </rPr>
      <t>*</t>
    </r>
  </si>
  <si>
    <t>US6410694060</t>
  </si>
  <si>
    <t>Packaged Foods</t>
  </si>
  <si>
    <t>3M CO</t>
  </si>
  <si>
    <t>US88579Y1010</t>
  </si>
  <si>
    <t>Industrial Conglomerates</t>
  </si>
  <si>
    <t>CUR_USDINR-29JUL2019 FUT  #</t>
  </si>
  <si>
    <t>Misc.</t>
  </si>
  <si>
    <t>b)</t>
  </si>
  <si>
    <t>Unlisted</t>
  </si>
  <si>
    <t>Nil</t>
  </si>
  <si>
    <t xml:space="preserve"> </t>
  </si>
  <si>
    <t>Total</t>
  </si>
  <si>
    <t>DEBT INSTRUMENTS</t>
  </si>
  <si>
    <t>Privately Placed / Unlisted</t>
  </si>
  <si>
    <t>Securitized Debt Instruments</t>
  </si>
  <si>
    <t xml:space="preserve">MONEY MARKET INSTRUMENTS </t>
  </si>
  <si>
    <t>Bills Rediscounting</t>
  </si>
  <si>
    <t>Commercial Papers (CP) / Certificate Of Deposit (CD)</t>
  </si>
  <si>
    <t>Treasury Bills</t>
  </si>
  <si>
    <t xml:space="preserve">Tri-Party Repo </t>
  </si>
  <si>
    <t>FIXED DEPOSIT</t>
  </si>
  <si>
    <t>HDFC Bank Ltd. (maturity not exceeding 91 days)</t>
  </si>
  <si>
    <t>TERM DEPOSITS PLACED AS MARGIN</t>
  </si>
  <si>
    <t>OTHERS</t>
  </si>
  <si>
    <t>Cash Margin for Derivative Transactions</t>
  </si>
  <si>
    <t>NET RECEIVABLE / PAYABLE</t>
  </si>
  <si>
    <t>Grand Total</t>
  </si>
  <si>
    <t>Notes:</t>
  </si>
  <si>
    <t>(1)</t>
  </si>
  <si>
    <r>
      <rPr>
        <sz val="8"/>
        <rFont val="Arial"/>
        <family val="2"/>
      </rPr>
      <t>Total NPAs provided for and its percentage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</si>
  <si>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</si>
  <si>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</si>
  <si>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</si>
  <si>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</si>
  <si>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</si>
  <si>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June 03, 2019 (Rs.)</t>
  </si>
  <si>
    <t>June 28, 2019 (Rs.)</t>
  </si>
  <si>
    <t>Direct Plan</t>
  </si>
  <si>
    <t>Regular Plan</t>
  </si>
  <si>
    <t>Face Value per unit = Rs.10/-</t>
  </si>
  <si>
    <t>(4)</t>
  </si>
  <si>
    <t>No Dividend declared during the period ended June 30, 2019</t>
  </si>
  <si>
    <t>(5)</t>
  </si>
  <si>
    <t>No Bonus declared during the period ended June 30, 2019</t>
  </si>
  <si>
    <t>(6)</t>
  </si>
  <si>
    <t>Total outstanding exposure in derivative instruments as on June 30, 2019: Rs.(6,600,687,705.45)</t>
  </si>
  <si>
    <t>For details on derivatives positions for the period ended June 30, please refer to derivatives disclosure table</t>
  </si>
  <si>
    <t>(7)</t>
  </si>
  <si>
    <t>Total investment in Foreign Securities / ADRs / GDRs as on June 30, 2019: Rs.5,493,712,710.54</t>
  </si>
  <si>
    <t>(8)</t>
  </si>
  <si>
    <t>Total Commission paid in the month of June 2019:Rs.2,919,356.42</t>
  </si>
  <si>
    <t>(9)</t>
  </si>
  <si>
    <t>Total Brokerage paid for Buying/ Selling of Investment for June 2019 is Rs.2,106,536.04</t>
  </si>
  <si>
    <t>(10)</t>
  </si>
  <si>
    <t>Portfolio Turnover Ratio (Including Equity Arbitrage): 212.72%</t>
  </si>
  <si>
    <t>(11)</t>
  </si>
  <si>
    <t>Portfolio Turnover Ratio (Excluding Equity Arbitrage):    4.12%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</si>
  <si>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</si>
  <si>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</si>
  <si>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</si>
  <si>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</si>
  <si>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</si>
  <si>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</si>
  <si>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</si>
  <si>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</si>
  <si>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t>@</t>
  </si>
  <si>
    <t>Includes Redemption &amp; Purchase Contracts Pay-In</t>
  </si>
  <si>
    <r>
      <rPr>
        <b/>
        <sz val="10"/>
        <rFont val="Arial"/>
        <family val="2"/>
      </rPr>
      <t xml:space="preserve">       Corporate Office: </t>
    </r>
    <r>
      <rPr>
        <sz val="10"/>
        <rFont val="Arial"/>
        <family val="2"/>
      </rPr>
      <t>81/82</t>
    </r>
    <r>
      <rPr>
        <sz val="10"/>
        <color indexed="8"/>
        <rFont val="Arial"/>
        <family val="2"/>
      </rPr>
      <t>, 8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Floor, Sakhar Bhavan, Ramnath Goenka Marg, 230, Nariman Point, Mumbai 400 021.</t>
    </r>
  </si>
  <si>
    <t>Parag Parikh Long Term Equity Fund (An Open Ended  Equity Scheme)</t>
  </si>
  <si>
    <t>DETAILS OF INVESTMENT IN DERIVATIVE INSTRUMENTS OF PARAG PARIKH LONG TERM EQUITY FUND AS ON JUNE 30, 2019</t>
  </si>
  <si>
    <t>A. Hedging Positions through Futures as on June 30, 2019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</si>
  <si>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</si>
  <si>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</si>
  <si>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</si>
  <si>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</si>
  <si>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</si>
  <si>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lakhs) </t>
  </si>
  <si>
    <t>(a)</t>
  </si>
  <si>
    <t>Equity Future</t>
  </si>
  <si>
    <t>CENTURYTEX25JUL2019</t>
  </si>
  <si>
    <t>HDFC25JUL2019</t>
  </si>
  <si>
    <t>MARUTI25JUL2019</t>
  </si>
  <si>
    <t>SBIN25JUL2019</t>
  </si>
  <si>
    <t>TATASTEEL25JUL2019</t>
  </si>
  <si>
    <t>(b)</t>
  </si>
  <si>
    <t>Currency Future</t>
  </si>
  <si>
    <t>CUR_USDINR-29JUL2019 FUT</t>
  </si>
  <si>
    <t>Total %age of assets hedged through futures: 12.19%</t>
  </si>
  <si>
    <t>Note:</t>
  </si>
  <si>
    <r>
      <rPr>
        <sz val="9"/>
        <rFont val="Arial"/>
        <family val="2"/>
      </rPr>
      <t>In addition to this, 27.82% of our Portfolio is in Foreign Securities (USD) and</t>
    </r>
    <r>
      <rPr>
        <sz val="9"/>
        <color indexed="8"/>
        <rFont val="Arial"/>
        <family val="2"/>
      </rPr>
      <t xml:space="preserve"> 0.71% </t>
    </r>
    <r>
      <rPr>
        <sz val="9"/>
        <rFont val="Arial"/>
        <family val="2"/>
      </rPr>
      <t>is in Foreign Currency (USD). 74.59% of total Foreign Portfolio (USD) is hedged through Currency Derivatives to avoid currency risk.</t>
    </r>
  </si>
  <si>
    <t>For the month of June 30, 2019 following were the Hedging transactions through futures which have been squared off / expired:</t>
  </si>
  <si>
    <t>Total Number of contracts where futures were bought</t>
  </si>
  <si>
    <t>Total Number of contracts where futures were sold</t>
  </si>
  <si>
    <t>Gross Notional Value of Contracts where futures were bought (Rs.in lakhs)</t>
  </si>
  <si>
    <t>Gross Notional Value of Contracts where futures were sold (Rs.in lakhs)</t>
  </si>
  <si>
    <t>Net Profit/(Loss) value on all Contracts combined (Rs.in lakhs)</t>
  </si>
  <si>
    <t>Derivatives positions are taken to hedge against currency fluctuation and towards arbitrage trades.</t>
  </si>
  <si>
    <t>B. Other than Hedging Position through Future as on June 30, 2019: Nil</t>
  </si>
  <si>
    <t>C. Hedging Position through Put Options as on June 30, 2019: Nil</t>
  </si>
  <si>
    <t>D. Other than Hedging Position through Options as on June 30, 2019: Nil</t>
  </si>
  <si>
    <t>E. Hedging Positions through swaps as on June 30, 2019: Nil</t>
  </si>
  <si>
    <r>
      <rPr>
        <b/>
        <sz val="10"/>
        <color indexed="8"/>
        <rFont val="Arial"/>
        <family val="2"/>
      </rP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Private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</si>
  <si>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</si>
  <si>
    <r>
      <rPr>
        <b/>
        <sz val="10"/>
        <rFont val="Times New Roman"/>
        <family val="1"/>
      </rPr>
      <t xml:space="preserve">Corporate Office: </t>
    </r>
    <r>
      <rPr>
        <sz val="10"/>
        <rFont val="Times New Roman"/>
        <family val="1"/>
      </rPr>
      <t>81/82, 8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Floor, Sakhar Bhavan, Ramnath Goenka Marg, 230, Nariman Point, Mumbai 400 021.</t>
    </r>
  </si>
  <si>
    <t>Monthly  Portfolio Statement of the Scheme/s of PPFAS MUTUAL FUND as on June 30, 2019</t>
  </si>
  <si>
    <t>Name of the Scheme: Parag Parikh Liquid Fund (An Open Ended Liquid Scheme)</t>
  </si>
  <si>
    <t>Name Of the Instrument</t>
  </si>
  <si>
    <t>Industry /Rating</t>
  </si>
  <si>
    <t>Market/ Fair Value (Rs. in Lacs.)</t>
  </si>
  <si>
    <t>A</t>
  </si>
  <si>
    <t>(i)</t>
  </si>
  <si>
    <t>(ii)</t>
  </si>
  <si>
    <t>(iii)</t>
  </si>
  <si>
    <t>Total (A)</t>
  </si>
  <si>
    <t>B</t>
  </si>
  <si>
    <t>MONEY MARKET INSTRUMENTS</t>
  </si>
  <si>
    <t xml:space="preserve">Government Securities </t>
  </si>
  <si>
    <t>7.95% KARNATAKA SDL 05 08 2019</t>
  </si>
  <si>
    <t>IN1920090025</t>
  </si>
  <si>
    <t>Sovereign</t>
  </si>
  <si>
    <t>Total (B)</t>
  </si>
  <si>
    <t>NTPC LTD CP 12 Jul 2019</t>
  </si>
  <si>
    <t>INE733E14369</t>
  </si>
  <si>
    <t>ICRA A1+</t>
  </si>
  <si>
    <t xml:space="preserve">NABARD CP  31 Jul 2019 </t>
  </si>
  <si>
    <t>INE261F14FM6</t>
  </si>
  <si>
    <t>IOCL CP  09 Sep 2019</t>
  </si>
  <si>
    <t>INE242A14MO9</t>
  </si>
  <si>
    <t>AXIS BANK LTD CD 17 Sep 2019</t>
  </si>
  <si>
    <t>INE238A163O3</t>
  </si>
  <si>
    <t>CRISIL A1+</t>
  </si>
  <si>
    <t>Total of CP &amp; CD</t>
  </si>
  <si>
    <t>Treasury bills</t>
  </si>
  <si>
    <t>91 Days T Bill - 11 07 2019</t>
  </si>
  <si>
    <t>IN002019X029</t>
  </si>
  <si>
    <t>91 Days T Bill - 04 07 2019</t>
  </si>
  <si>
    <t>IN002019X011</t>
  </si>
  <si>
    <t>91 Days T Bill - 01 08 2019</t>
  </si>
  <si>
    <t>IN002019X052</t>
  </si>
  <si>
    <t>182 Days T Bill - 15 08 2019</t>
  </si>
  <si>
    <t>IN002018Y466</t>
  </si>
  <si>
    <t>364 Days T Bill - 22 08 2019</t>
  </si>
  <si>
    <t>IN002018Z216</t>
  </si>
  <si>
    <t>91 Days T Bill - 22 08 2019</t>
  </si>
  <si>
    <t>IN002019X086</t>
  </si>
  <si>
    <t>91 Days T Bill - 29 08 2019</t>
  </si>
  <si>
    <t>IN002019X094</t>
  </si>
  <si>
    <t>91 Days T Bill - 12 09 2019</t>
  </si>
  <si>
    <t>IN002019X110</t>
  </si>
  <si>
    <t>91 Days T Bill - 26 09 2019</t>
  </si>
  <si>
    <t>IN002019X136</t>
  </si>
  <si>
    <t>91 Days T Bill - 18 07 2019</t>
  </si>
  <si>
    <t>IN002019X037</t>
  </si>
  <si>
    <t>364 Days T Bill - 25 07 2019</t>
  </si>
  <si>
    <t>IN002018Z174</t>
  </si>
  <si>
    <t>91 Days T Bill - 25 07 2019</t>
  </si>
  <si>
    <t>IN002019X045</t>
  </si>
  <si>
    <t>182 Days T Bill - 08 08 2019</t>
  </si>
  <si>
    <t>IN002018Y458</t>
  </si>
  <si>
    <t>91 Days T Bill - 05 09 2019</t>
  </si>
  <si>
    <t>IN002019X102</t>
  </si>
  <si>
    <t>91 Days T Bill - 19 09 2019</t>
  </si>
  <si>
    <t>IN002019X128</t>
  </si>
  <si>
    <t>Total of T-Bills</t>
  </si>
  <si>
    <t>(iv)</t>
  </si>
  <si>
    <t>Tri-Party Repo ^</t>
  </si>
  <si>
    <t>C</t>
  </si>
  <si>
    <r>
      <rPr>
        <b/>
        <sz val="10"/>
        <rFont val="Times New Roman"/>
        <family val="1"/>
      </rPr>
      <t xml:space="preserve">TERM DEPOSITS PLACED AS MARGIN </t>
    </r>
    <r>
      <rPr>
        <b/>
        <sz val="10"/>
        <rFont val="Arial"/>
        <family val="2"/>
      </rPr>
      <t>^</t>
    </r>
  </si>
  <si>
    <t>HDFC Bank Ltd. (91 Days FD - MD 17 Sep 2019)</t>
  </si>
  <si>
    <t>HDFC Bank Ltd. (368 Days FD - MD 04 Oct 2019)</t>
  </si>
  <si>
    <t xml:space="preserve">Total (C) </t>
  </si>
  <si>
    <t>D</t>
  </si>
  <si>
    <t>OTHERS ^</t>
  </si>
  <si>
    <t>Net Current Assets</t>
  </si>
  <si>
    <t>Total (D)</t>
  </si>
  <si>
    <t>Grand Total (A+B+C+D)</t>
  </si>
  <si>
    <r>
      <rPr>
        <sz val="10"/>
        <rFont val="Times New Roman"/>
        <family val="1"/>
      </rPr>
      <t>Total NPAs provided for and its percentage to NAV:</t>
    </r>
    <r>
      <rPr>
        <b/>
        <sz val="10"/>
        <rFont val="Times New Roman"/>
        <family val="1"/>
      </rPr>
      <t xml:space="preserve"> Nil</t>
    </r>
  </si>
  <si>
    <t>Option wise per unit Net Asset Value and Dividend History are as follows:</t>
  </si>
  <si>
    <t>Options</t>
  </si>
  <si>
    <t>June 2, 2019 (Rs.)</t>
  </si>
  <si>
    <t>June 30, 2019 (Rs.)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</si>
  <si>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</si>
  <si>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</si>
  <si>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</si>
  <si>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</si>
  <si>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</si>
  <si>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</si>
  <si>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</si>
  <si>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</si>
  <si>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Dividend:</t>
  </si>
  <si>
    <t>RECORD DATE</t>
  </si>
  <si>
    <t>DAILY  DIVIDEND (DIRECT)</t>
  </si>
  <si>
    <t>DIVIDEND PER UNIT(HUF &amp; INDIVIDUALS)</t>
  </si>
  <si>
    <t>DIVIDEND PER UNIT(OTHERS)</t>
  </si>
  <si>
    <t>LFDDZ</t>
  </si>
  <si>
    <t>DAILY  DIVIDEND (REGULAR)</t>
  </si>
  <si>
    <t>LFDD</t>
  </si>
  <si>
    <t>WEEKLY DIVIDEND (DIRECT)</t>
  </si>
  <si>
    <t>2019-06-03</t>
  </si>
  <si>
    <t>LFWDZ</t>
  </si>
  <si>
    <t>2019-06-10</t>
  </si>
  <si>
    <t>2019-06-17</t>
  </si>
  <si>
    <t>2019-06-24</t>
  </si>
  <si>
    <t>WEEKLY DIVIDEND (REGULAR)</t>
  </si>
  <si>
    <t>LFWD</t>
  </si>
  <si>
    <t>MONTHLY DIVIDEND (DIRECT)</t>
  </si>
  <si>
    <t>LFMDZ</t>
  </si>
  <si>
    <t>MONTHLY DIVIDEND (REGULAR)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</si>
  <si>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</si>
  <si>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</si>
  <si>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</si>
  <si>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Total outstanding exposure in derivative instruments as on June 30, 2019: Nil</t>
  </si>
  <si>
    <t>Total investment in Foreign Securities / ADRs / GDRs as on June 30, 2019: Nil</t>
  </si>
  <si>
    <t>Details of transactions of "Credit Default Swap" for half year ended June 30, 2019 : Nil.</t>
  </si>
  <si>
    <t>Portfolio Classification by Asset Class(%) :</t>
  </si>
  <si>
    <t>T Bills</t>
  </si>
  <si>
    <t>Goverment Securities</t>
  </si>
  <si>
    <t xml:space="preserve">Cash,Cash Equivalents and Net Current Assets including CBLO </t>
  </si>
  <si>
    <t>Portfolio Classification by Rating Class(%) :</t>
  </si>
  <si>
    <t>A1+</t>
  </si>
  <si>
    <t>Average Portfolio Maturity : 36.28</t>
  </si>
  <si>
    <t>There is no Thinly Traded/Non Traded Securities for the period.</t>
  </si>
  <si>
    <t>^</t>
  </si>
  <si>
    <t>Cash and Cash Equivalents</t>
  </si>
</sst>
</file>

<file path=xl/styles.xml><?xml version="1.0" encoding="utf-8"?>
<styleSheet xmlns="http://schemas.openxmlformats.org/spreadsheetml/2006/main">
  <numFmts count="20">
    <numFmt numFmtId="164" formatCode="General"/>
    <numFmt numFmtId="165" formatCode="_(* #,##0.00_);_(* \(#,##0.00\);_(* \-??_);_(@_)"/>
    <numFmt numFmtId="166" formatCode="0%"/>
    <numFmt numFmtId="167" formatCode="#,##0.00"/>
    <numFmt numFmtId="168" formatCode="#,##0"/>
    <numFmt numFmtId="169" formatCode="@"/>
    <numFmt numFmtId="170" formatCode="0.00%"/>
    <numFmt numFmtId="171" formatCode="#,##0.00_);[RED]\(#,##0.00\)"/>
    <numFmt numFmtId="172" formatCode="#,##0.00%\ ;\(#,##0.00%\)"/>
    <numFmt numFmtId="173" formatCode="0.00"/>
    <numFmt numFmtId="174" formatCode="0.0000"/>
    <numFmt numFmtId="175" formatCode="#,###.0000"/>
    <numFmt numFmtId="176" formatCode="_(* #,##0\);_(* \(#,##0\);_(* \-??_);_(@_)"/>
    <numFmt numFmtId="177" formatCode="#,###.00"/>
    <numFmt numFmtId="178" formatCode="#,##0_);\(#,##0\)"/>
    <numFmt numFmtId="179" formatCode="0.00000"/>
    <numFmt numFmtId="180" formatCode="MMM\-YY"/>
    <numFmt numFmtId="181" formatCode="0.00000000"/>
    <numFmt numFmtId="182" formatCode="#,##0.00000000"/>
    <numFmt numFmtId="183" formatCode="YYYY\-MM\-DD;@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sz val="9"/>
      <color indexed="22"/>
      <name val="Arial"/>
      <family val="2"/>
    </font>
    <font>
      <sz val="10"/>
      <color indexed="8"/>
      <name val="Times New Roman"/>
      <family val="1"/>
    </font>
    <font>
      <sz val="10"/>
      <color indexed="23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4" fontId="2" fillId="0" borderId="0" applyNumberFormat="0" applyFill="0" applyBorder="0" applyProtection="0">
      <alignment/>
    </xf>
    <xf numFmtId="164" fontId="2" fillId="0" borderId="0" applyNumberFormat="0" applyFill="0" applyBorder="0" applyProtection="0">
      <alignment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334">
    <xf numFmtId="164" fontId="0" fillId="0" borderId="0" xfId="0" applyAlignment="1">
      <alignment/>
    </xf>
    <xf numFmtId="164" fontId="4" fillId="0" borderId="0" xfId="0" applyFont="1" applyAlignment="1">
      <alignment/>
    </xf>
    <xf numFmtId="167" fontId="4" fillId="0" borderId="0" xfId="0" applyNumberFormat="1" applyFont="1" applyAlignment="1">
      <alignment/>
    </xf>
    <xf numFmtId="164" fontId="5" fillId="0" borderId="0" xfId="27" applyFont="1" applyAlignment="1">
      <alignment horizontal="center" vertical="center" wrapText="1"/>
      <protection/>
    </xf>
    <xf numFmtId="164" fontId="6" fillId="0" borderId="0" xfId="27" applyFont="1" applyAlignment="1">
      <alignment horizontal="center" vertical="center" wrapText="1"/>
      <protection/>
    </xf>
    <xf numFmtId="167" fontId="6" fillId="0" borderId="0" xfId="27" applyNumberFormat="1" applyFont="1" applyAlignment="1">
      <alignment horizontal="center" vertical="center" wrapText="1"/>
      <protection/>
    </xf>
    <xf numFmtId="164" fontId="1" fillId="0" borderId="0" xfId="29" applyFont="1">
      <alignment/>
      <protection/>
    </xf>
    <xf numFmtId="164" fontId="5" fillId="2" borderId="1" xfId="27" applyFont="1" applyFill="1" applyBorder="1" applyAlignment="1">
      <alignment horizontal="center" vertical="center" wrapText="1"/>
      <protection/>
    </xf>
    <xf numFmtId="164" fontId="1" fillId="0" borderId="1" xfId="29" applyFont="1" applyBorder="1">
      <alignment/>
      <protection/>
    </xf>
    <xf numFmtId="164" fontId="1" fillId="3" borderId="2" xfId="27" applyFill="1" applyBorder="1" applyAlignment="1">
      <alignment vertical="center" wrapText="1"/>
      <protection/>
    </xf>
    <xf numFmtId="164" fontId="1" fillId="3" borderId="0" xfId="27" applyFill="1" applyAlignment="1">
      <alignment vertical="center" wrapText="1"/>
      <protection/>
    </xf>
    <xf numFmtId="167" fontId="1" fillId="3" borderId="0" xfId="27" applyNumberFormat="1" applyFill="1" applyAlignment="1">
      <alignment vertical="center" wrapText="1"/>
      <protection/>
    </xf>
    <xf numFmtId="164" fontId="1" fillId="3" borderId="3" xfId="27" applyFill="1" applyBorder="1" applyAlignment="1">
      <alignment vertical="center" wrapText="1"/>
      <protection/>
    </xf>
    <xf numFmtId="164" fontId="1" fillId="0" borderId="4" xfId="29" applyFont="1" applyBorder="1">
      <alignment/>
      <protection/>
    </xf>
    <xf numFmtId="164" fontId="6" fillId="3" borderId="4" xfId="27" applyFont="1" applyFill="1" applyBorder="1" applyAlignment="1">
      <alignment horizontal="center" vertical="center" wrapText="1"/>
      <protection/>
    </xf>
    <xf numFmtId="164" fontId="4" fillId="3" borderId="4" xfId="28" applyNumberFormat="1" applyFont="1" applyFill="1" applyBorder="1" applyAlignment="1" applyProtection="1">
      <alignment horizontal="center" vertical="center" wrapText="1"/>
      <protection/>
    </xf>
    <xf numFmtId="164" fontId="1" fillId="3" borderId="4" xfId="28" applyNumberFormat="1" applyFill="1" applyBorder="1" applyAlignment="1" applyProtection="1">
      <alignment/>
      <protection/>
    </xf>
    <xf numFmtId="164" fontId="8" fillId="4" borderId="5" xfId="27" applyFont="1" applyFill="1" applyBorder="1" applyAlignment="1">
      <alignment horizontal="center" vertical="center" wrapText="1"/>
      <protection/>
    </xf>
    <xf numFmtId="164" fontId="1" fillId="3" borderId="5" xfId="27" applyFill="1" applyBorder="1" applyAlignment="1">
      <alignment vertical="center" wrapText="1"/>
      <protection/>
    </xf>
    <xf numFmtId="167" fontId="1" fillId="3" borderId="5" xfId="27" applyNumberFormat="1" applyFill="1" applyBorder="1" applyAlignment="1">
      <alignment vertical="center" wrapText="1"/>
      <protection/>
    </xf>
    <xf numFmtId="164" fontId="9" fillId="3" borderId="5" xfId="27" applyFont="1" applyFill="1" applyBorder="1" applyAlignment="1">
      <alignment horizontal="center" vertical="center"/>
      <protection/>
    </xf>
    <xf numFmtId="164" fontId="6" fillId="0" borderId="5" xfId="27" applyFont="1" applyBorder="1" applyAlignment="1">
      <alignment horizontal="left" vertical="center" wrapText="1"/>
      <protection/>
    </xf>
    <xf numFmtId="164" fontId="6" fillId="0" borderId="5" xfId="27" applyFont="1" applyBorder="1" applyAlignment="1">
      <alignment horizontal="center" vertical="center" wrapText="1"/>
      <protection/>
    </xf>
    <xf numFmtId="167" fontId="6" fillId="3" borderId="5" xfId="27" applyNumberFormat="1" applyFont="1" applyFill="1" applyBorder="1" applyAlignment="1">
      <alignment horizontal="center" vertical="center" wrapText="1"/>
      <protection/>
    </xf>
    <xf numFmtId="164" fontId="1" fillId="0" borderId="4" xfId="27" applyBorder="1" applyAlignment="1">
      <alignment wrapText="1"/>
      <protection/>
    </xf>
    <xf numFmtId="164" fontId="1" fillId="0" borderId="5" xfId="27" applyBorder="1">
      <alignment/>
      <protection/>
    </xf>
    <xf numFmtId="164" fontId="6" fillId="0" borderId="5" xfId="27" applyFont="1" applyBorder="1">
      <alignment/>
      <protection/>
    </xf>
    <xf numFmtId="168" fontId="6" fillId="0" borderId="5" xfId="27" applyNumberFormat="1" applyFont="1" applyBorder="1" applyAlignment="1">
      <alignment horizontal="center"/>
      <protection/>
    </xf>
    <xf numFmtId="167" fontId="1" fillId="0" borderId="5" xfId="27" applyNumberFormat="1" applyBorder="1">
      <alignment/>
      <protection/>
    </xf>
    <xf numFmtId="164" fontId="1" fillId="0" borderId="5" xfId="27" applyFont="1" applyBorder="1" applyAlignment="1">
      <alignment horizontal="center"/>
      <protection/>
    </xf>
    <xf numFmtId="167" fontId="6" fillId="0" borderId="5" xfId="27" applyNumberFormat="1" applyFont="1" applyBorder="1">
      <alignment/>
      <protection/>
    </xf>
    <xf numFmtId="168" fontId="6" fillId="0" borderId="5" xfId="27" applyNumberFormat="1" applyFont="1" applyBorder="1">
      <alignment/>
      <protection/>
    </xf>
    <xf numFmtId="168" fontId="1" fillId="0" borderId="5" xfId="27" applyNumberFormat="1" applyBorder="1">
      <alignment/>
      <protection/>
    </xf>
    <xf numFmtId="164" fontId="10" fillId="0" borderId="0" xfId="0" applyFont="1" applyAlignment="1">
      <alignment/>
    </xf>
    <xf numFmtId="164" fontId="11" fillId="0" borderId="5" xfId="27" applyFont="1" applyBorder="1" applyAlignment="1">
      <alignment horizontal="center"/>
      <protection/>
    </xf>
    <xf numFmtId="169" fontId="11" fillId="0" borderId="5" xfId="27" applyNumberFormat="1" applyFont="1" applyFill="1" applyBorder="1" applyAlignment="1" applyProtection="1">
      <alignment horizontal="left"/>
      <protection/>
    </xf>
    <xf numFmtId="169" fontId="11" fillId="0" borderId="5" xfId="0" applyNumberFormat="1" applyFont="1" applyBorder="1" applyAlignment="1">
      <alignment/>
    </xf>
    <xf numFmtId="167" fontId="11" fillId="0" borderId="5" xfId="27" applyNumberFormat="1" applyFont="1" applyFill="1" applyBorder="1" applyAlignment="1" applyProtection="1">
      <alignment horizontal="right"/>
      <protection/>
    </xf>
    <xf numFmtId="170" fontId="11" fillId="0" borderId="5" xfId="27" applyNumberFormat="1" applyFont="1" applyFill="1" applyBorder="1" applyAlignment="1" applyProtection="1">
      <alignment horizontal="right"/>
      <protection/>
    </xf>
    <xf numFmtId="171" fontId="11" fillId="0" borderId="4" xfId="0" applyNumberFormat="1" applyFont="1" applyBorder="1" applyAlignment="1">
      <alignment/>
    </xf>
    <xf numFmtId="164" fontId="11" fillId="0" borderId="0" xfId="29" applyFont="1">
      <alignment/>
      <protection/>
    </xf>
    <xf numFmtId="170" fontId="11" fillId="0" borderId="0" xfId="27" applyNumberFormat="1" applyFont="1">
      <alignment/>
      <protection/>
    </xf>
    <xf numFmtId="164" fontId="11" fillId="0" borderId="4" xfId="29" applyFont="1" applyBorder="1">
      <alignment/>
      <protection/>
    </xf>
    <xf numFmtId="164" fontId="10" fillId="0" borderId="0" xfId="0" applyFont="1" applyAlignment="1">
      <alignment vertical="center" wrapText="1"/>
    </xf>
    <xf numFmtId="164" fontId="11" fillId="0" borderId="4" xfId="29" applyFont="1" applyBorder="1" applyAlignment="1">
      <alignment vertical="center" wrapText="1"/>
      <protection/>
    </xf>
    <xf numFmtId="164" fontId="11" fillId="0" borderId="0" xfId="29" applyFont="1" applyAlignment="1">
      <alignment vertical="center" wrapText="1"/>
      <protection/>
    </xf>
    <xf numFmtId="170" fontId="11" fillId="0" borderId="0" xfId="27" applyNumberFormat="1" applyFont="1" applyAlignment="1">
      <alignment vertical="center" wrapText="1"/>
      <protection/>
    </xf>
    <xf numFmtId="164" fontId="6" fillId="0" borderId="5" xfId="29" applyFont="1" applyBorder="1">
      <alignment/>
      <protection/>
    </xf>
    <xf numFmtId="164" fontId="11" fillId="0" borderId="5" xfId="29" applyFont="1" applyBorder="1" applyAlignment="1">
      <alignment horizontal="left"/>
      <protection/>
    </xf>
    <xf numFmtId="167" fontId="11" fillId="0" borderId="5" xfId="27" applyNumberFormat="1" applyFont="1" applyBorder="1">
      <alignment/>
      <protection/>
    </xf>
    <xf numFmtId="167" fontId="12" fillId="0" borderId="5" xfId="23" applyNumberFormat="1" applyFont="1" applyFill="1" applyBorder="1" applyAlignment="1" applyProtection="1">
      <alignment horizontal="right"/>
      <protection/>
    </xf>
    <xf numFmtId="170" fontId="1" fillId="0" borderId="5" xfId="29" applyNumberFormat="1" applyFont="1" applyBorder="1">
      <alignment/>
      <protection/>
    </xf>
    <xf numFmtId="170" fontId="1" fillId="0" borderId="0" xfId="27" applyNumberFormat="1">
      <alignment/>
      <protection/>
    </xf>
    <xf numFmtId="169" fontId="11" fillId="0" borderId="5" xfId="27" applyNumberFormat="1" applyFont="1" applyBorder="1">
      <alignment/>
      <protection/>
    </xf>
    <xf numFmtId="167" fontId="11" fillId="0" borderId="5" xfId="27" applyNumberFormat="1" applyFont="1" applyBorder="1" applyAlignment="1">
      <alignment horizontal="right"/>
      <protection/>
    </xf>
    <xf numFmtId="170" fontId="11" fillId="0" borderId="5" xfId="27" applyNumberFormat="1" applyFont="1" applyBorder="1" applyAlignment="1">
      <alignment horizontal="right"/>
      <protection/>
    </xf>
    <xf numFmtId="167" fontId="11" fillId="0" borderId="5" xfId="23" applyNumberFormat="1" applyFont="1" applyFill="1" applyBorder="1" applyAlignment="1" applyProtection="1">
      <alignment horizontal="right"/>
      <protection/>
    </xf>
    <xf numFmtId="170" fontId="11" fillId="0" borderId="5" xfId="29" applyNumberFormat="1" applyFont="1" applyBorder="1">
      <alignment/>
      <protection/>
    </xf>
    <xf numFmtId="169" fontId="11" fillId="0" borderId="5" xfId="27" applyNumberFormat="1" applyFont="1" applyBorder="1" applyAlignment="1">
      <alignment horizontal="left"/>
      <protection/>
    </xf>
    <xf numFmtId="164" fontId="11" fillId="0" borderId="5" xfId="27" applyFont="1" applyBorder="1" applyAlignment="1">
      <alignment horizontal="left"/>
      <protection/>
    </xf>
    <xf numFmtId="164" fontId="1" fillId="0" borderId="5" xfId="29" applyFont="1" applyBorder="1">
      <alignment/>
      <protection/>
    </xf>
    <xf numFmtId="164" fontId="11" fillId="0" borderId="5" xfId="27" applyFont="1" applyBorder="1">
      <alignment/>
      <protection/>
    </xf>
    <xf numFmtId="167" fontId="11" fillId="0" borderId="5" xfId="0" applyNumberFormat="1" applyFont="1" applyBorder="1" applyAlignment="1">
      <alignment horizontal="right"/>
    </xf>
    <xf numFmtId="170" fontId="11" fillId="0" borderId="5" xfId="0" applyNumberFormat="1" applyFont="1" applyBorder="1" applyAlignment="1">
      <alignment horizontal="right"/>
    </xf>
    <xf numFmtId="172" fontId="10" fillId="0" borderId="5" xfId="0" applyNumberFormat="1" applyFont="1" applyBorder="1" applyAlignment="1">
      <alignment horizontal="right"/>
    </xf>
    <xf numFmtId="167" fontId="11" fillId="0" borderId="5" xfId="27" applyNumberFormat="1" applyFont="1" applyBorder="1" applyAlignment="1">
      <alignment horizontal="right"/>
      <protection/>
    </xf>
    <xf numFmtId="169" fontId="11" fillId="0" borderId="5" xfId="27" applyNumberFormat="1" applyFont="1" applyBorder="1" applyAlignment="1">
      <alignment horizontal="left"/>
      <protection/>
    </xf>
    <xf numFmtId="169" fontId="11" fillId="0" borderId="5" xfId="0" applyNumberFormat="1" applyFont="1" applyBorder="1" applyAlignment="1">
      <alignment/>
    </xf>
    <xf numFmtId="167" fontId="14" fillId="0" borderId="5" xfId="0" applyNumberFormat="1" applyFont="1" applyBorder="1" applyAlignment="1">
      <alignment/>
    </xf>
    <xf numFmtId="164" fontId="14" fillId="0" borderId="5" xfId="0" applyFont="1" applyBorder="1" applyAlignment="1">
      <alignment/>
    </xf>
    <xf numFmtId="164" fontId="15" fillId="0" borderId="0" xfId="0" applyFont="1" applyAlignment="1">
      <alignment/>
    </xf>
    <xf numFmtId="167" fontId="6" fillId="0" borderId="5" xfId="27" applyNumberFormat="1" applyFont="1" applyBorder="1" applyAlignment="1">
      <alignment horizontal="right"/>
      <protection/>
    </xf>
    <xf numFmtId="170" fontId="6" fillId="0" borderId="5" xfId="27" applyNumberFormat="1" applyFont="1" applyBorder="1">
      <alignment/>
      <protection/>
    </xf>
    <xf numFmtId="170" fontId="4" fillId="0" borderId="0" xfId="0" applyNumberFormat="1" applyFont="1" applyAlignment="1">
      <alignment/>
    </xf>
    <xf numFmtId="164" fontId="1" fillId="0" borderId="5" xfId="27" applyFont="1" applyBorder="1">
      <alignment/>
      <protection/>
    </xf>
    <xf numFmtId="167" fontId="16" fillId="0" borderId="5" xfId="23" applyNumberFormat="1" applyFont="1" applyFill="1" applyBorder="1" applyAlignment="1" applyProtection="1">
      <alignment horizontal="right"/>
      <protection/>
    </xf>
    <xf numFmtId="165" fontId="16" fillId="0" borderId="5" xfId="23" applyFont="1" applyFill="1" applyBorder="1" applyAlignment="1" applyProtection="1">
      <alignment horizontal="right"/>
      <protection/>
    </xf>
    <xf numFmtId="164" fontId="4" fillId="0" borderId="4" xfId="0" applyFont="1" applyBorder="1" applyAlignment="1">
      <alignment/>
    </xf>
    <xf numFmtId="164" fontId="17" fillId="0" borderId="5" xfId="27" applyFont="1" applyBorder="1">
      <alignment/>
      <protection/>
    </xf>
    <xf numFmtId="167" fontId="17" fillId="0" borderId="5" xfId="23" applyNumberFormat="1" applyFont="1" applyFill="1" applyBorder="1" applyAlignment="1" applyProtection="1">
      <alignment horizontal="right"/>
      <protection/>
    </xf>
    <xf numFmtId="164" fontId="18" fillId="0" borderId="0" xfId="0" applyFont="1" applyAlignment="1">
      <alignment/>
    </xf>
    <xf numFmtId="164" fontId="6" fillId="0" borderId="5" xfId="0" applyFont="1" applyBorder="1" applyAlignment="1">
      <alignment horizontal="left"/>
    </xf>
    <xf numFmtId="167" fontId="16" fillId="0" borderId="5" xfId="0" applyNumberFormat="1" applyFont="1" applyBorder="1" applyAlignment="1">
      <alignment/>
    </xf>
    <xf numFmtId="170" fontId="12" fillId="0" borderId="5" xfId="23" applyNumberFormat="1" applyFont="1" applyFill="1" applyBorder="1" applyAlignment="1" applyProtection="1">
      <alignment horizontal="right"/>
      <protection/>
    </xf>
    <xf numFmtId="164" fontId="19" fillId="0" borderId="4" xfId="0" applyFont="1" applyBorder="1" applyAlignment="1">
      <alignment/>
    </xf>
    <xf numFmtId="164" fontId="19" fillId="0" borderId="0" xfId="0" applyFont="1" applyAlignment="1">
      <alignment/>
    </xf>
    <xf numFmtId="164" fontId="17" fillId="0" borderId="5" xfId="0" applyFont="1" applyBorder="1" applyAlignment="1">
      <alignment horizontal="left"/>
    </xf>
    <xf numFmtId="167" fontId="17" fillId="0" borderId="5" xfId="0" applyNumberFormat="1" applyFont="1" applyBorder="1" applyAlignment="1">
      <alignment/>
    </xf>
    <xf numFmtId="164" fontId="6" fillId="0" borderId="5" xfId="0" applyFont="1" applyBorder="1" applyAlignment="1">
      <alignment horizontal="left"/>
    </xf>
    <xf numFmtId="170" fontId="11" fillId="0" borderId="5" xfId="23" applyNumberFormat="1" applyFont="1" applyFill="1" applyBorder="1" applyAlignment="1" applyProtection="1">
      <alignment horizontal="right"/>
      <protection/>
    </xf>
    <xf numFmtId="164" fontId="16" fillId="0" borderId="5" xfId="0" applyFont="1" applyBorder="1" applyAlignment="1">
      <alignment horizontal="left"/>
    </xf>
    <xf numFmtId="167" fontId="6" fillId="0" borderId="5" xfId="23" applyNumberFormat="1" applyFont="1" applyFill="1" applyBorder="1" applyAlignment="1" applyProtection="1">
      <alignment horizontal="right"/>
      <protection/>
    </xf>
    <xf numFmtId="170" fontId="6" fillId="0" borderId="5" xfId="23" applyNumberFormat="1" applyFont="1" applyFill="1" applyBorder="1" applyAlignment="1" applyProtection="1">
      <alignment horizontal="right"/>
      <protection/>
    </xf>
    <xf numFmtId="170" fontId="4" fillId="0" borderId="4" xfId="0" applyNumberFormat="1" applyFont="1" applyBorder="1" applyAlignment="1">
      <alignment/>
    </xf>
    <xf numFmtId="167" fontId="1" fillId="0" borderId="5" xfId="23" applyNumberFormat="1" applyFont="1" applyFill="1" applyBorder="1" applyAlignment="1" applyProtection="1">
      <alignment horizontal="right"/>
      <protection/>
    </xf>
    <xf numFmtId="170" fontId="1" fillId="0" borderId="5" xfId="23" applyNumberFormat="1" applyFont="1" applyFill="1" applyBorder="1" applyAlignment="1" applyProtection="1">
      <alignment horizontal="right"/>
      <protection/>
    </xf>
    <xf numFmtId="167" fontId="6" fillId="0" borderId="5" xfId="0" applyNumberFormat="1" applyFont="1" applyBorder="1" applyAlignment="1">
      <alignment/>
    </xf>
    <xf numFmtId="170" fontId="6" fillId="0" borderId="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64" fontId="1" fillId="3" borderId="6" xfId="27" applyFill="1" applyBorder="1">
      <alignment/>
      <protection/>
    </xf>
    <xf numFmtId="164" fontId="1" fillId="3" borderId="7" xfId="27" applyFill="1" applyBorder="1">
      <alignment/>
      <protection/>
    </xf>
    <xf numFmtId="167" fontId="1" fillId="3" borderId="7" xfId="27" applyNumberFormat="1" applyFill="1" applyBorder="1">
      <alignment/>
      <protection/>
    </xf>
    <xf numFmtId="167" fontId="6" fillId="3" borderId="7" xfId="27" applyNumberFormat="1" applyFont="1" applyFill="1" applyBorder="1" applyAlignment="1">
      <alignment horizontal="left"/>
      <protection/>
    </xf>
    <xf numFmtId="170" fontId="1" fillId="3" borderId="8" xfId="27" applyNumberFormat="1" applyFont="1" applyFill="1" applyBorder="1">
      <alignment/>
      <protection/>
    </xf>
    <xf numFmtId="164" fontId="6" fillId="3" borderId="2" xfId="27" applyFont="1" applyFill="1" applyBorder="1">
      <alignment/>
      <protection/>
    </xf>
    <xf numFmtId="164" fontId="1" fillId="3" borderId="0" xfId="27" applyFill="1">
      <alignment/>
      <protection/>
    </xf>
    <xf numFmtId="173" fontId="1" fillId="3" borderId="0" xfId="27" applyNumberFormat="1" applyFill="1">
      <alignment/>
      <protection/>
    </xf>
    <xf numFmtId="167" fontId="1" fillId="3" borderId="0" xfId="27" applyNumberFormat="1" applyFill="1">
      <alignment/>
      <protection/>
    </xf>
    <xf numFmtId="164" fontId="1" fillId="3" borderId="3" xfId="27" applyFont="1" applyFill="1" applyBorder="1">
      <alignment/>
      <protection/>
    </xf>
    <xf numFmtId="164" fontId="11" fillId="3" borderId="2" xfId="27" applyFont="1" applyFill="1" applyBorder="1" applyAlignment="1">
      <alignment horizontal="center"/>
      <protection/>
    </xf>
    <xf numFmtId="164" fontId="11" fillId="3" borderId="0" xfId="27" applyFont="1" applyFill="1">
      <alignment/>
      <protection/>
    </xf>
    <xf numFmtId="167" fontId="11" fillId="3" borderId="0" xfId="27" applyNumberFormat="1" applyFont="1" applyFill="1">
      <alignment/>
      <protection/>
    </xf>
    <xf numFmtId="164" fontId="11" fillId="3" borderId="3" xfId="27" applyFont="1" applyFill="1" applyBorder="1">
      <alignment/>
      <protection/>
    </xf>
    <xf numFmtId="164" fontId="10" fillId="0" borderId="4" xfId="0" applyFont="1" applyBorder="1" applyAlignment="1">
      <alignment/>
    </xf>
    <xf numFmtId="164" fontId="12" fillId="3" borderId="0" xfId="27" applyFont="1" applyFill="1">
      <alignment/>
      <protection/>
    </xf>
    <xf numFmtId="164" fontId="12" fillId="3" borderId="0" xfId="27" applyFont="1" applyFill="1" applyAlignment="1">
      <alignment horizontal="right"/>
      <protection/>
    </xf>
    <xf numFmtId="164" fontId="12" fillId="3" borderId="3" xfId="27" applyFont="1" applyFill="1" applyBorder="1" applyAlignment="1">
      <alignment wrapText="1"/>
      <protection/>
    </xf>
    <xf numFmtId="174" fontId="11" fillId="3" borderId="0" xfId="27" applyNumberFormat="1" applyFont="1" applyFill="1">
      <alignment/>
      <protection/>
    </xf>
    <xf numFmtId="164" fontId="0" fillId="0" borderId="2" xfId="0" applyBorder="1" applyAlignment="1">
      <alignment/>
    </xf>
    <xf numFmtId="164" fontId="11" fillId="0" borderId="0" xfId="36" applyNumberFormat="1" applyFont="1" applyFill="1" applyBorder="1" applyAlignment="1" applyProtection="1">
      <alignment horizontal="left" vertical="top"/>
      <protection/>
    </xf>
    <xf numFmtId="164" fontId="11" fillId="0" borderId="0" xfId="27" applyFont="1">
      <alignment/>
      <protection/>
    </xf>
    <xf numFmtId="170" fontId="11" fillId="0" borderId="0" xfId="27" applyNumberFormat="1" applyFont="1" applyAlignment="1">
      <alignment horizontal="left"/>
      <protection/>
    </xf>
    <xf numFmtId="164" fontId="11" fillId="3" borderId="2" xfId="27" applyFont="1" applyFill="1" applyBorder="1" applyAlignment="1">
      <alignment horizontal="right"/>
      <protection/>
    </xf>
    <xf numFmtId="164" fontId="20" fillId="3" borderId="9" xfId="27" applyFont="1" applyFill="1" applyBorder="1" applyAlignment="1">
      <alignment horizontal="right" vertical="center"/>
      <protection/>
    </xf>
    <xf numFmtId="164" fontId="11" fillId="3" borderId="10" xfId="27" applyFont="1" applyFill="1" applyBorder="1">
      <alignment/>
      <protection/>
    </xf>
    <xf numFmtId="167" fontId="11" fillId="3" borderId="10" xfId="27" applyNumberFormat="1" applyFont="1" applyFill="1" applyBorder="1">
      <alignment/>
      <protection/>
    </xf>
    <xf numFmtId="164" fontId="11" fillId="3" borderId="11" xfId="27" applyFont="1" applyFill="1" applyBorder="1">
      <alignment/>
      <protection/>
    </xf>
    <xf numFmtId="164" fontId="11" fillId="3" borderId="9" xfId="27" applyFont="1" applyFill="1" applyBorder="1" applyAlignment="1">
      <alignment horizontal="right" vertical="center"/>
      <protection/>
    </xf>
    <xf numFmtId="164" fontId="11" fillId="0" borderId="12" xfId="29" applyFont="1" applyBorder="1">
      <alignment/>
      <protection/>
    </xf>
    <xf numFmtId="164" fontId="6" fillId="3" borderId="0" xfId="27" applyFont="1" applyFill="1">
      <alignment/>
      <protection/>
    </xf>
    <xf numFmtId="175" fontId="4" fillId="0" borderId="0" xfId="0" applyNumberFormat="1" applyFont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6" fillId="3" borderId="0" xfId="27" applyFont="1" applyFill="1" applyAlignment="1">
      <alignment horizontal="center" vertical="center" wrapText="1"/>
      <protection/>
    </xf>
    <xf numFmtId="164" fontId="22" fillId="3" borderId="4" xfId="28" applyNumberFormat="1" applyFont="1" applyFill="1" applyBorder="1" applyAlignment="1" applyProtection="1">
      <alignment horizontal="center" vertical="center" wrapText="1"/>
      <protection/>
    </xf>
    <xf numFmtId="164" fontId="23" fillId="3" borderId="0" xfId="28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 vertical="center" wrapText="1"/>
    </xf>
    <xf numFmtId="164" fontId="8" fillId="4" borderId="4" xfId="0" applyFont="1" applyFill="1" applyBorder="1" applyAlignment="1">
      <alignment horizontal="center" vertical="center" wrapText="1"/>
    </xf>
    <xf numFmtId="164" fontId="19" fillId="0" borderId="2" xfId="0" applyFont="1" applyBorder="1" applyAlignment="1">
      <alignment/>
    </xf>
    <xf numFmtId="164" fontId="19" fillId="0" borderId="0" xfId="0" applyFont="1" applyAlignment="1">
      <alignment horizontal="center" vertical="top" wrapText="1"/>
    </xf>
    <xf numFmtId="164" fontId="19" fillId="0" borderId="5" xfId="0" applyFont="1" applyBorder="1" applyAlignment="1">
      <alignment horizontal="center" vertical="top" wrapText="1"/>
    </xf>
    <xf numFmtId="164" fontId="6" fillId="0" borderId="5" xfId="29" applyFont="1" applyBorder="1" applyAlignment="1">
      <alignment horizontal="center" vertical="top" wrapText="1"/>
      <protection/>
    </xf>
    <xf numFmtId="175" fontId="6" fillId="0" borderId="5" xfId="27" applyNumberFormat="1" applyFont="1" applyBorder="1" applyAlignment="1">
      <alignment horizontal="center" vertical="top" wrapText="1"/>
      <protection/>
    </xf>
    <xf numFmtId="175" fontId="19" fillId="0" borderId="5" xfId="0" applyNumberFormat="1" applyFont="1" applyBorder="1" applyAlignment="1">
      <alignment horizontal="center" vertical="top" wrapText="1"/>
    </xf>
    <xf numFmtId="164" fontId="4" fillId="0" borderId="5" xfId="0" applyFont="1" applyBorder="1" applyAlignment="1">
      <alignment horizontal="center"/>
    </xf>
    <xf numFmtId="164" fontId="19" fillId="0" borderId="5" xfId="0" applyFont="1" applyBorder="1" applyAlignment="1">
      <alignment/>
    </xf>
    <xf numFmtId="176" fontId="4" fillId="0" borderId="5" xfId="0" applyNumberFormat="1" applyFont="1" applyBorder="1" applyAlignment="1">
      <alignment horizontal="right"/>
    </xf>
    <xf numFmtId="177" fontId="4" fillId="0" borderId="5" xfId="0" applyNumberFormat="1" applyFont="1" applyBorder="1" applyAlignment="1">
      <alignment/>
    </xf>
    <xf numFmtId="173" fontId="22" fillId="0" borderId="5" xfId="0" applyNumberFormat="1" applyFont="1" applyBorder="1" applyAlignment="1">
      <alignment horizontal="right" vertical="center"/>
    </xf>
    <xf numFmtId="164" fontId="4" fillId="0" borderId="5" xfId="0" applyFont="1" applyBorder="1" applyAlignment="1">
      <alignment horizontal="center"/>
    </xf>
    <xf numFmtId="169" fontId="17" fillId="0" borderId="5" xfId="27" applyNumberFormat="1" applyFont="1" applyBorder="1" applyAlignment="1">
      <alignment horizontal="left"/>
      <protection/>
    </xf>
    <xf numFmtId="178" fontId="17" fillId="0" borderId="5" xfId="15" applyNumberFormat="1" applyFont="1" applyFill="1" applyBorder="1" applyAlignment="1" applyProtection="1">
      <alignment horizontal="right"/>
      <protection/>
    </xf>
    <xf numFmtId="177" fontId="22" fillId="0" borderId="5" xfId="0" applyNumberFormat="1" applyFont="1" applyBorder="1" applyAlignment="1">
      <alignment/>
    </xf>
    <xf numFmtId="167" fontId="22" fillId="0" borderId="5" xfId="0" applyNumberFormat="1" applyFont="1" applyBorder="1" applyAlignment="1">
      <alignment vertical="center"/>
    </xf>
    <xf numFmtId="164" fontId="22" fillId="0" borderId="0" xfId="0" applyFont="1" applyAlignment="1">
      <alignment/>
    </xf>
    <xf numFmtId="178" fontId="22" fillId="0" borderId="5" xfId="0" applyNumberFormat="1" applyFont="1" applyBorder="1" applyAlignment="1">
      <alignment horizontal="right"/>
    </xf>
    <xf numFmtId="178" fontId="4" fillId="0" borderId="5" xfId="0" applyNumberFormat="1" applyFont="1" applyBorder="1" applyAlignment="1">
      <alignment horizontal="right"/>
    </xf>
    <xf numFmtId="164" fontId="22" fillId="0" borderId="5" xfId="0" applyFont="1" applyBorder="1" applyAlignment="1">
      <alignment horizontal="center"/>
    </xf>
    <xf numFmtId="164" fontId="22" fillId="0" borderId="5" xfId="0" applyFont="1" applyBorder="1" applyAlignment="1">
      <alignment/>
    </xf>
    <xf numFmtId="173" fontId="22" fillId="0" borderId="5" xfId="0" applyNumberFormat="1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75" fontId="4" fillId="0" borderId="7" xfId="0" applyNumberFormat="1" applyFont="1" applyBorder="1" applyAlignment="1">
      <alignment/>
    </xf>
    <xf numFmtId="164" fontId="4" fillId="0" borderId="8" xfId="0" applyFont="1" applyBorder="1" applyAlignment="1">
      <alignment/>
    </xf>
    <xf numFmtId="164" fontId="19" fillId="0" borderId="13" xfId="0" applyFont="1" applyBorder="1" applyAlignment="1">
      <alignment/>
    </xf>
    <xf numFmtId="164" fontId="4" fillId="0" borderId="14" xfId="0" applyFont="1" applyBorder="1" applyAlignment="1">
      <alignment/>
    </xf>
    <xf numFmtId="175" fontId="4" fillId="0" borderId="14" xfId="0" applyNumberFormat="1" applyFont="1" applyBorder="1" applyAlignment="1">
      <alignment/>
    </xf>
    <xf numFmtId="164" fontId="4" fillId="0" borderId="15" xfId="0" applyFont="1" applyBorder="1" applyAlignment="1">
      <alignment/>
    </xf>
    <xf numFmtId="164" fontId="16" fillId="0" borderId="6" xfId="0" applyFont="1" applyBorder="1" applyAlignment="1">
      <alignment vertical="top" wrapText="1"/>
    </xf>
    <xf numFmtId="164" fontId="17" fillId="0" borderId="8" xfId="0" applyFont="1" applyBorder="1" applyAlignment="1">
      <alignment horizontal="left" vertical="top" wrapText="1"/>
    </xf>
    <xf numFmtId="164" fontId="19" fillId="0" borderId="5" xfId="0" applyFont="1" applyBorder="1" applyAlignment="1">
      <alignment vertical="top" wrapText="1"/>
    </xf>
    <xf numFmtId="164" fontId="22" fillId="0" borderId="0" xfId="0" applyFont="1" applyAlignment="1">
      <alignment vertical="center"/>
    </xf>
    <xf numFmtId="164" fontId="22" fillId="0" borderId="5" xfId="0" applyFont="1" applyBorder="1" applyAlignment="1">
      <alignment horizontal="center" vertical="center" wrapText="1"/>
    </xf>
    <xf numFmtId="168" fontId="22" fillId="0" borderId="5" xfId="0" applyNumberFormat="1" applyFont="1" applyBorder="1" applyAlignment="1">
      <alignment horizontal="center" vertical="center" wrapText="1"/>
    </xf>
    <xf numFmtId="167" fontId="22" fillId="0" borderId="5" xfId="0" applyNumberFormat="1" applyFont="1" applyBorder="1" applyAlignment="1">
      <alignment vertical="center" wrapText="1"/>
    </xf>
    <xf numFmtId="165" fontId="22" fillId="0" borderId="5" xfId="0" applyNumberFormat="1" applyFont="1" applyBorder="1" applyAlignment="1">
      <alignment vertical="center" wrapText="1"/>
    </xf>
    <xf numFmtId="167" fontId="22" fillId="0" borderId="0" xfId="0" applyNumberFormat="1" applyFont="1" applyAlignment="1">
      <alignment vertical="center"/>
    </xf>
    <xf numFmtId="173" fontId="24" fillId="0" borderId="0" xfId="0" applyNumberFormat="1" applyFont="1" applyAlignment="1">
      <alignment vertical="center"/>
    </xf>
    <xf numFmtId="164" fontId="19" fillId="0" borderId="6" xfId="0" applyFont="1" applyBorder="1" applyAlignment="1">
      <alignment/>
    </xf>
    <xf numFmtId="164" fontId="4" fillId="0" borderId="4" xfId="0" applyFont="1" applyBorder="1" applyAlignment="1">
      <alignment vertical="top" wrapText="1"/>
    </xf>
    <xf numFmtId="164" fontId="19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75" fontId="4" fillId="0" borderId="10" xfId="0" applyNumberFormat="1" applyFont="1" applyBorder="1" applyAlignment="1">
      <alignment/>
    </xf>
    <xf numFmtId="164" fontId="4" fillId="0" borderId="11" xfId="0" applyFont="1" applyBorder="1" applyAlignment="1">
      <alignment/>
    </xf>
    <xf numFmtId="164" fontId="19" fillId="0" borderId="0" xfId="0" applyFont="1" applyBorder="1" applyAlignment="1">
      <alignment vertical="top" wrapText="1"/>
    </xf>
    <xf numFmtId="164" fontId="19" fillId="0" borderId="0" xfId="0" applyFont="1" applyBorder="1" applyAlignment="1">
      <alignment/>
    </xf>
    <xf numFmtId="164" fontId="25" fillId="0" borderId="0" xfId="0" applyFont="1" applyAlignment="1">
      <alignment/>
    </xf>
    <xf numFmtId="167" fontId="25" fillId="0" borderId="0" xfId="0" applyNumberFormat="1" applyFont="1" applyAlignment="1">
      <alignment/>
    </xf>
    <xf numFmtId="173" fontId="25" fillId="0" borderId="0" xfId="0" applyNumberFormat="1" applyFont="1" applyAlignment="1">
      <alignment/>
    </xf>
    <xf numFmtId="164" fontId="26" fillId="0" borderId="0" xfId="0" applyFont="1" applyAlignment="1">
      <alignment/>
    </xf>
    <xf numFmtId="164" fontId="27" fillId="0" borderId="0" xfId="27" applyFont="1" applyAlignment="1">
      <alignment horizontal="center" vertical="center" wrapText="1"/>
      <protection/>
    </xf>
    <xf numFmtId="164" fontId="28" fillId="0" borderId="0" xfId="27" applyFont="1" applyAlignment="1">
      <alignment horizontal="center" vertical="center" wrapText="1"/>
      <protection/>
    </xf>
    <xf numFmtId="167" fontId="28" fillId="0" borderId="0" xfId="27" applyNumberFormat="1" applyFont="1" applyAlignment="1">
      <alignment horizontal="center" vertical="center" wrapText="1"/>
      <protection/>
    </xf>
    <xf numFmtId="173" fontId="28" fillId="0" borderId="0" xfId="27" applyNumberFormat="1" applyFont="1" applyAlignment="1">
      <alignment horizontal="center" vertical="center" wrapText="1"/>
      <protection/>
    </xf>
    <xf numFmtId="164" fontId="29" fillId="0" borderId="0" xfId="29" applyFont="1">
      <alignment/>
      <protection/>
    </xf>
    <xf numFmtId="164" fontId="27" fillId="2" borderId="16" xfId="27" applyFont="1" applyFill="1" applyBorder="1" applyAlignment="1">
      <alignment horizontal="center" vertical="center" wrapText="1"/>
      <protection/>
    </xf>
    <xf numFmtId="164" fontId="29" fillId="0" borderId="8" xfId="29" applyFont="1" applyBorder="1">
      <alignment/>
      <protection/>
    </xf>
    <xf numFmtId="164" fontId="29" fillId="3" borderId="17" xfId="27" applyFont="1" applyFill="1" applyBorder="1" applyAlignment="1">
      <alignment vertical="center" wrapText="1"/>
      <protection/>
    </xf>
    <xf numFmtId="164" fontId="29" fillId="3" borderId="0" xfId="27" applyFont="1" applyFill="1" applyAlignment="1">
      <alignment vertical="center" wrapText="1"/>
      <protection/>
    </xf>
    <xf numFmtId="167" fontId="29" fillId="3" borderId="0" xfId="27" applyNumberFormat="1" applyFont="1" applyFill="1" applyAlignment="1">
      <alignment vertical="center" wrapText="1"/>
      <protection/>
    </xf>
    <xf numFmtId="173" fontId="29" fillId="3" borderId="18" xfId="27" applyNumberFormat="1" applyFont="1" applyFill="1" applyBorder="1" applyAlignment="1">
      <alignment vertical="center" wrapText="1"/>
      <protection/>
    </xf>
    <xf numFmtId="164" fontId="29" fillId="0" borderId="3" xfId="29" applyFont="1" applyBorder="1">
      <alignment/>
      <protection/>
    </xf>
    <xf numFmtId="164" fontId="28" fillId="3" borderId="19" xfId="27" applyFont="1" applyFill="1" applyBorder="1" applyAlignment="1">
      <alignment horizontal="center" vertical="center" wrapText="1"/>
      <protection/>
    </xf>
    <xf numFmtId="164" fontId="25" fillId="3" borderId="19" xfId="28" applyNumberFormat="1" applyFont="1" applyFill="1" applyBorder="1" applyAlignment="1" applyProtection="1">
      <alignment horizontal="center" vertical="center" wrapText="1"/>
      <protection/>
    </xf>
    <xf numFmtId="164" fontId="29" fillId="3" borderId="3" xfId="28" applyNumberFormat="1" applyFont="1" applyFill="1" applyBorder="1" applyAlignment="1" applyProtection="1">
      <alignment/>
      <protection/>
    </xf>
    <xf numFmtId="164" fontId="27" fillId="4" borderId="16" xfId="27" applyFont="1" applyFill="1" applyBorder="1" applyAlignment="1">
      <alignment horizontal="center" vertical="center" wrapText="1"/>
      <protection/>
    </xf>
    <xf numFmtId="164" fontId="29" fillId="3" borderId="20" xfId="27" applyFont="1" applyFill="1" applyBorder="1" applyAlignment="1">
      <alignment vertical="center" wrapText="1"/>
      <protection/>
    </xf>
    <xf numFmtId="164" fontId="29" fillId="3" borderId="4" xfId="27" applyFont="1" applyFill="1" applyBorder="1" applyAlignment="1">
      <alignment vertical="center" wrapText="1"/>
      <protection/>
    </xf>
    <xf numFmtId="167" fontId="29" fillId="3" borderId="4" xfId="27" applyNumberFormat="1" applyFont="1" applyFill="1" applyBorder="1" applyAlignment="1">
      <alignment vertical="center" wrapText="1"/>
      <protection/>
    </xf>
    <xf numFmtId="173" fontId="29" fillId="3" borderId="21" xfId="27" applyNumberFormat="1" applyFont="1" applyFill="1" applyBorder="1" applyAlignment="1">
      <alignment vertical="center" wrapText="1"/>
      <protection/>
    </xf>
    <xf numFmtId="164" fontId="28" fillId="3" borderId="22" xfId="27" applyFont="1" applyFill="1" applyBorder="1" applyAlignment="1">
      <alignment horizontal="center" vertical="center"/>
      <protection/>
    </xf>
    <xf numFmtId="164" fontId="28" fillId="5" borderId="23" xfId="27" applyFont="1" applyFill="1" applyBorder="1" applyAlignment="1">
      <alignment horizontal="center" vertical="center" wrapText="1"/>
      <protection/>
    </xf>
    <xf numFmtId="164" fontId="28" fillId="5" borderId="24" xfId="27" applyFont="1" applyFill="1" applyBorder="1" applyAlignment="1">
      <alignment horizontal="center" vertical="center" wrapText="1"/>
      <protection/>
    </xf>
    <xf numFmtId="164" fontId="28" fillId="5" borderId="24" xfId="27" applyFont="1" applyFill="1" applyBorder="1" applyAlignment="1">
      <alignment horizontal="left" vertical="center" wrapText="1"/>
      <protection/>
    </xf>
    <xf numFmtId="167" fontId="28" fillId="5" borderId="24" xfId="27" applyNumberFormat="1" applyFont="1" applyFill="1" applyBorder="1" applyAlignment="1">
      <alignment horizontal="center" vertical="center" wrapText="1"/>
      <protection/>
    </xf>
    <xf numFmtId="173" fontId="28" fillId="5" borderId="25" xfId="27" applyNumberFormat="1" applyFont="1" applyFill="1" applyBorder="1" applyAlignment="1">
      <alignment horizontal="center" vertical="center" wrapText="1"/>
      <protection/>
    </xf>
    <xf numFmtId="164" fontId="29" fillId="0" borderId="3" xfId="27" applyFont="1" applyBorder="1" applyAlignment="1">
      <alignment wrapText="1"/>
      <protection/>
    </xf>
    <xf numFmtId="164" fontId="28" fillId="0" borderId="17" xfId="27" applyFont="1" applyBorder="1" applyAlignment="1">
      <alignment horizontal="center"/>
      <protection/>
    </xf>
    <xf numFmtId="164" fontId="28" fillId="0" borderId="0" xfId="0" applyFont="1" applyAlignment="1">
      <alignment horizontal="left"/>
    </xf>
    <xf numFmtId="164" fontId="29" fillId="0" borderId="0" xfId="0" applyFont="1" applyAlignment="1">
      <alignment horizontal="right"/>
    </xf>
    <xf numFmtId="167" fontId="25" fillId="0" borderId="18" xfId="0" applyNumberFormat="1" applyFont="1" applyBorder="1" applyAlignment="1">
      <alignment/>
    </xf>
    <xf numFmtId="164" fontId="28" fillId="0" borderId="17" xfId="27" applyFont="1" applyBorder="1" applyAlignment="1">
      <alignment horizontal="right"/>
      <protection/>
    </xf>
    <xf numFmtId="167" fontId="25" fillId="0" borderId="0" xfId="0" applyNumberFormat="1" applyFont="1" applyAlignment="1">
      <alignment horizontal="right"/>
    </xf>
    <xf numFmtId="167" fontId="25" fillId="0" borderId="18" xfId="0" applyNumberFormat="1" applyFont="1" applyBorder="1" applyAlignment="1">
      <alignment horizontal="right"/>
    </xf>
    <xf numFmtId="164" fontId="28" fillId="0" borderId="17" xfId="0" applyFont="1" applyBorder="1" applyAlignment="1">
      <alignment horizontal="right"/>
    </xf>
    <xf numFmtId="164" fontId="29" fillId="3" borderId="26" xfId="27" applyFont="1" applyFill="1" applyBorder="1" applyAlignment="1">
      <alignment horizontal="center"/>
      <protection/>
    </xf>
    <xf numFmtId="164" fontId="28" fillId="3" borderId="27" xfId="0" applyFont="1" applyFill="1" applyBorder="1" applyAlignment="1">
      <alignment horizontal="left"/>
    </xf>
    <xf numFmtId="164" fontId="28" fillId="3" borderId="27" xfId="0" applyFont="1" applyFill="1" applyBorder="1" applyAlignment="1">
      <alignment horizontal="right"/>
    </xf>
    <xf numFmtId="164" fontId="25" fillId="3" borderId="27" xfId="0" applyFont="1" applyFill="1" applyBorder="1" applyAlignment="1">
      <alignment/>
    </xf>
    <xf numFmtId="167" fontId="28" fillId="3" borderId="27" xfId="0" applyNumberFormat="1" applyFont="1" applyFill="1" applyBorder="1" applyAlignment="1">
      <alignment/>
    </xf>
    <xf numFmtId="167" fontId="28" fillId="3" borderId="28" xfId="0" applyNumberFormat="1" applyFont="1" applyFill="1" applyBorder="1" applyAlignment="1">
      <alignment/>
    </xf>
    <xf numFmtId="164" fontId="29" fillId="0" borderId="17" xfId="27" applyFont="1" applyBorder="1" applyAlignment="1">
      <alignment horizontal="center"/>
      <protection/>
    </xf>
    <xf numFmtId="164" fontId="28" fillId="0" borderId="0" xfId="0" applyFont="1" applyAlignment="1">
      <alignment horizontal="right"/>
    </xf>
    <xf numFmtId="167" fontId="28" fillId="0" borderId="0" xfId="0" applyNumberFormat="1" applyFont="1" applyAlignment="1">
      <alignment/>
    </xf>
    <xf numFmtId="167" fontId="28" fillId="0" borderId="18" xfId="0" applyNumberFormat="1" applyFont="1" applyBorder="1" applyAlignment="1">
      <alignment/>
    </xf>
    <xf numFmtId="164" fontId="29" fillId="0" borderId="0" xfId="0" applyFont="1" applyAlignment="1">
      <alignment horizontal="left"/>
    </xf>
    <xf numFmtId="168" fontId="29" fillId="0" borderId="0" xfId="27" applyNumberFormat="1" applyFont="1">
      <alignment/>
      <protection/>
    </xf>
    <xf numFmtId="164" fontId="25" fillId="0" borderId="0" xfId="0" applyFont="1" applyAlignment="1">
      <alignment vertical="center"/>
    </xf>
    <xf numFmtId="164" fontId="28" fillId="0" borderId="29" xfId="27" applyFont="1" applyBorder="1" applyAlignment="1">
      <alignment horizontal="center" vertical="center"/>
      <protection/>
    </xf>
    <xf numFmtId="164" fontId="28" fillId="3" borderId="14" xfId="0" applyFont="1" applyFill="1" applyBorder="1" applyAlignment="1">
      <alignment horizontal="left"/>
    </xf>
    <xf numFmtId="164" fontId="29" fillId="0" borderId="14" xfId="0" applyFont="1" applyBorder="1" applyAlignment="1">
      <alignment horizontal="left" vertical="center"/>
    </xf>
    <xf numFmtId="164" fontId="29" fillId="0" borderId="14" xfId="0" applyFont="1" applyBorder="1" applyAlignment="1">
      <alignment horizontal="left"/>
    </xf>
    <xf numFmtId="164" fontId="25" fillId="0" borderId="14" xfId="0" applyFont="1" applyBorder="1" applyAlignment="1">
      <alignment/>
    </xf>
    <xf numFmtId="168" fontId="29" fillId="0" borderId="14" xfId="27" applyNumberFormat="1" applyFont="1" applyBorder="1" applyAlignment="1">
      <alignment vertical="center"/>
      <protection/>
    </xf>
    <xf numFmtId="167" fontId="28" fillId="3" borderId="14" xfId="0" applyNumberFormat="1" applyFont="1" applyFill="1" applyBorder="1" applyAlignment="1">
      <alignment/>
    </xf>
    <xf numFmtId="167" fontId="28" fillId="3" borderId="30" xfId="0" applyNumberFormat="1" applyFont="1" applyFill="1" applyBorder="1" applyAlignment="1">
      <alignment/>
    </xf>
    <xf numFmtId="164" fontId="29" fillId="0" borderId="3" xfId="27" applyFont="1" applyBorder="1" applyAlignment="1">
      <alignment vertical="center" wrapText="1"/>
      <protection/>
    </xf>
    <xf numFmtId="164" fontId="26" fillId="0" borderId="0" xfId="0" applyFont="1" applyAlignment="1">
      <alignment vertical="center"/>
    </xf>
    <xf numFmtId="164" fontId="28" fillId="0" borderId="0" xfId="27" applyFont="1">
      <alignment/>
      <protection/>
    </xf>
    <xf numFmtId="164" fontId="29" fillId="0" borderId="0" xfId="27" applyFont="1">
      <alignment/>
      <protection/>
    </xf>
    <xf numFmtId="164" fontId="28" fillId="0" borderId="29" xfId="27" applyFont="1" applyBorder="1" applyAlignment="1">
      <alignment horizontal="right"/>
      <protection/>
    </xf>
    <xf numFmtId="164" fontId="28" fillId="0" borderId="14" xfId="0" applyFont="1" applyBorder="1" applyAlignment="1">
      <alignment horizontal="left"/>
    </xf>
    <xf numFmtId="164" fontId="29" fillId="0" borderId="14" xfId="27" applyFont="1" applyBorder="1">
      <alignment/>
      <protection/>
    </xf>
    <xf numFmtId="168" fontId="29" fillId="0" borderId="14" xfId="27" applyNumberFormat="1" applyFont="1" applyBorder="1">
      <alignment/>
      <protection/>
    </xf>
    <xf numFmtId="167" fontId="28" fillId="0" borderId="14" xfId="27" applyNumberFormat="1" applyFont="1" applyBorder="1">
      <alignment/>
      <protection/>
    </xf>
    <xf numFmtId="167" fontId="28" fillId="0" borderId="30" xfId="27" applyNumberFormat="1" applyFont="1" applyBorder="1">
      <alignment/>
      <protection/>
    </xf>
    <xf numFmtId="164" fontId="29" fillId="0" borderId="15" xfId="27" applyFont="1" applyBorder="1" applyAlignment="1">
      <alignment wrapText="1"/>
      <protection/>
    </xf>
    <xf numFmtId="164" fontId="26" fillId="0" borderId="14" xfId="0" applyFont="1" applyBorder="1" applyAlignment="1">
      <alignment/>
    </xf>
    <xf numFmtId="164" fontId="29" fillId="0" borderId="7" xfId="0" applyFont="1" applyBorder="1" applyAlignment="1">
      <alignment horizontal="left"/>
    </xf>
    <xf numFmtId="167" fontId="29" fillId="0" borderId="0" xfId="27" applyNumberFormat="1" applyFont="1">
      <alignment/>
      <protection/>
    </xf>
    <xf numFmtId="173" fontId="29" fillId="0" borderId="18" xfId="27" applyNumberFormat="1" applyFont="1" applyBorder="1">
      <alignment/>
      <protection/>
    </xf>
    <xf numFmtId="164" fontId="29" fillId="0" borderId="0" xfId="0" applyFont="1" applyBorder="1" applyAlignment="1">
      <alignment/>
    </xf>
    <xf numFmtId="169" fontId="29" fillId="0" borderId="0" xfId="0" applyNumberFormat="1" applyFont="1" applyAlignment="1">
      <alignment/>
    </xf>
    <xf numFmtId="170" fontId="29" fillId="0" borderId="0" xfId="19" applyNumberFormat="1" applyFont="1" applyFill="1" applyBorder="1" applyAlignment="1" applyProtection="1">
      <alignment/>
      <protection/>
    </xf>
    <xf numFmtId="164" fontId="29" fillId="0" borderId="0" xfId="0" applyFont="1" applyBorder="1" applyAlignment="1">
      <alignment horizontal="left"/>
    </xf>
    <xf numFmtId="164" fontId="28" fillId="0" borderId="14" xfId="27" applyFont="1" applyBorder="1">
      <alignment/>
      <protection/>
    </xf>
    <xf numFmtId="167" fontId="31" fillId="0" borderId="0" xfId="0" applyNumberFormat="1" applyFont="1" applyAlignment="1">
      <alignment horizontal="right"/>
    </xf>
    <xf numFmtId="167" fontId="31" fillId="0" borderId="18" xfId="0" applyNumberFormat="1" applyFont="1" applyBorder="1" applyAlignment="1">
      <alignment horizontal="right"/>
    </xf>
    <xf numFmtId="164" fontId="28" fillId="3" borderId="27" xfId="27" applyFont="1" applyFill="1" applyBorder="1">
      <alignment/>
      <protection/>
    </xf>
    <xf numFmtId="167" fontId="28" fillId="3" borderId="27" xfId="27" applyNumberFormat="1" applyFont="1" applyFill="1" applyBorder="1">
      <alignment/>
      <protection/>
    </xf>
    <xf numFmtId="167" fontId="28" fillId="3" borderId="28" xfId="27" applyNumberFormat="1" applyFont="1" applyFill="1" applyBorder="1">
      <alignment/>
      <protection/>
    </xf>
    <xf numFmtId="164" fontId="25" fillId="0" borderId="0" xfId="0" applyFont="1" applyBorder="1" applyAlignment="1">
      <alignment horizontal="left"/>
    </xf>
    <xf numFmtId="164" fontId="25" fillId="0" borderId="0" xfId="0" applyFont="1" applyAlignment="1">
      <alignment horizontal="right"/>
    </xf>
    <xf numFmtId="164" fontId="25" fillId="0" borderId="10" xfId="0" applyFont="1" applyBorder="1" applyAlignment="1">
      <alignment horizontal="left"/>
    </xf>
    <xf numFmtId="164" fontId="29" fillId="3" borderId="29" xfId="27" applyFont="1" applyFill="1" applyBorder="1" applyAlignment="1">
      <alignment horizontal="center"/>
      <protection/>
    </xf>
    <xf numFmtId="164" fontId="28" fillId="3" borderId="10" xfId="0" applyFont="1" applyFill="1" applyBorder="1" applyAlignment="1">
      <alignment horizontal="left"/>
    </xf>
    <xf numFmtId="164" fontId="28" fillId="3" borderId="10" xfId="27" applyFont="1" applyFill="1" applyBorder="1">
      <alignment/>
      <protection/>
    </xf>
    <xf numFmtId="164" fontId="28" fillId="3" borderId="14" xfId="27" applyFont="1" applyFill="1" applyBorder="1">
      <alignment/>
      <protection/>
    </xf>
    <xf numFmtId="164" fontId="29" fillId="5" borderId="31" xfId="27" applyFont="1" applyFill="1" applyBorder="1" applyAlignment="1">
      <alignment horizontal="center" vertical="center"/>
      <protection/>
    </xf>
    <xf numFmtId="164" fontId="31" fillId="5" borderId="32" xfId="0" applyFont="1" applyFill="1" applyBorder="1" applyAlignment="1">
      <alignment vertical="center"/>
    </xf>
    <xf numFmtId="167" fontId="31" fillId="5" borderId="32" xfId="0" applyNumberFormat="1" applyFont="1" applyFill="1" applyBorder="1" applyAlignment="1">
      <alignment horizontal="right" vertical="center"/>
    </xf>
    <xf numFmtId="167" fontId="31" fillId="5" borderId="33" xfId="0" applyNumberFormat="1" applyFont="1" applyFill="1" applyBorder="1" applyAlignment="1">
      <alignment horizontal="right" vertical="center"/>
    </xf>
    <xf numFmtId="164" fontId="29" fillId="3" borderId="34" xfId="27" applyFont="1" applyFill="1" applyBorder="1" applyAlignment="1">
      <alignment horizontal="center"/>
      <protection/>
    </xf>
    <xf numFmtId="164" fontId="28" fillId="3" borderId="35" xfId="27" applyFont="1" applyFill="1" applyBorder="1">
      <alignment/>
      <protection/>
    </xf>
    <xf numFmtId="167" fontId="29" fillId="3" borderId="35" xfId="27" applyNumberFormat="1" applyFont="1" applyFill="1" applyBorder="1">
      <alignment/>
      <protection/>
    </xf>
    <xf numFmtId="173" fontId="29" fillId="3" borderId="36" xfId="27" applyNumberFormat="1" applyFont="1" applyFill="1" applyBorder="1">
      <alignment/>
      <protection/>
    </xf>
    <xf numFmtId="164" fontId="28" fillId="3" borderId="17" xfId="27" applyFont="1" applyFill="1" applyBorder="1">
      <alignment/>
      <protection/>
    </xf>
    <xf numFmtId="164" fontId="29" fillId="3" borderId="0" xfId="27" applyFont="1" applyFill="1">
      <alignment/>
      <protection/>
    </xf>
    <xf numFmtId="167" fontId="29" fillId="3" borderId="0" xfId="27" applyNumberFormat="1" applyFont="1" applyFill="1">
      <alignment/>
      <protection/>
    </xf>
    <xf numFmtId="173" fontId="29" fillId="3" borderId="18" xfId="27" applyNumberFormat="1" applyFont="1" applyFill="1" applyBorder="1">
      <alignment/>
      <protection/>
    </xf>
    <xf numFmtId="164" fontId="25" fillId="0" borderId="3" xfId="0" applyFont="1" applyBorder="1" applyAlignment="1">
      <alignment/>
    </xf>
    <xf numFmtId="164" fontId="29" fillId="3" borderId="17" xfId="27" applyFont="1" applyFill="1" applyBorder="1" applyAlignment="1">
      <alignment horizontal="center"/>
      <protection/>
    </xf>
    <xf numFmtId="164" fontId="28" fillId="3" borderId="37" xfId="27" applyFont="1" applyFill="1" applyBorder="1">
      <alignment/>
      <protection/>
    </xf>
    <xf numFmtId="164" fontId="28" fillId="3" borderId="38" xfId="27" applyFont="1" applyFill="1" applyBorder="1">
      <alignment/>
      <protection/>
    </xf>
    <xf numFmtId="164" fontId="28" fillId="3" borderId="24" xfId="27" applyFont="1" applyFill="1" applyBorder="1" applyAlignment="1">
      <alignment horizontal="center" wrapText="1"/>
      <protection/>
    </xf>
    <xf numFmtId="173" fontId="28" fillId="3" borderId="25" xfId="27" applyNumberFormat="1" applyFont="1" applyFill="1" applyBorder="1" applyAlignment="1">
      <alignment horizontal="center" wrapText="1"/>
      <protection/>
    </xf>
    <xf numFmtId="174" fontId="29" fillId="3" borderId="24" xfId="27" applyNumberFormat="1" applyFont="1" applyFill="1" applyBorder="1">
      <alignment/>
      <protection/>
    </xf>
    <xf numFmtId="173" fontId="29" fillId="3" borderId="25" xfId="27" applyNumberFormat="1" applyFont="1" applyFill="1" applyBorder="1">
      <alignment/>
      <protection/>
    </xf>
    <xf numFmtId="174" fontId="29" fillId="3" borderId="37" xfId="27" applyNumberFormat="1" applyFont="1" applyFill="1" applyBorder="1">
      <alignment/>
      <protection/>
    </xf>
    <xf numFmtId="174" fontId="29" fillId="3" borderId="27" xfId="27" applyNumberFormat="1" applyFont="1" applyFill="1" applyBorder="1">
      <alignment/>
      <protection/>
    </xf>
    <xf numFmtId="174" fontId="29" fillId="3" borderId="38" xfId="27" applyNumberFormat="1" applyFont="1" applyFill="1" applyBorder="1">
      <alignment/>
      <protection/>
    </xf>
    <xf numFmtId="174" fontId="29" fillId="3" borderId="25" xfId="27" applyNumberFormat="1" applyFont="1" applyFill="1" applyBorder="1">
      <alignment/>
      <protection/>
    </xf>
    <xf numFmtId="174" fontId="32" fillId="3" borderId="0" xfId="27" applyNumberFormat="1" applyFont="1" applyFill="1">
      <alignment/>
      <protection/>
    </xf>
    <xf numFmtId="174" fontId="29" fillId="3" borderId="0" xfId="27" applyNumberFormat="1" applyFont="1" applyFill="1">
      <alignment/>
      <protection/>
    </xf>
    <xf numFmtId="169" fontId="29" fillId="3" borderId="17" xfId="27" applyNumberFormat="1" applyFont="1" applyFill="1" applyBorder="1" applyAlignment="1">
      <alignment horizontal="center"/>
      <protection/>
    </xf>
    <xf numFmtId="179" fontId="33" fillId="6" borderId="5" xfId="27" applyNumberFormat="1" applyFont="1" applyFill="1" applyBorder="1" applyAlignment="1">
      <alignment horizontal="left" vertical="top" wrapText="1"/>
      <protection/>
    </xf>
    <xf numFmtId="180" fontId="34" fillId="0" borderId="5" xfId="0" applyNumberFormat="1" applyFont="1" applyBorder="1" applyAlignment="1">
      <alignment horizontal="left"/>
    </xf>
    <xf numFmtId="164" fontId="34" fillId="0" borderId="5" xfId="0" applyFont="1" applyBorder="1" applyAlignment="1">
      <alignment/>
    </xf>
    <xf numFmtId="181" fontId="35" fillId="0" borderId="5" xfId="0" applyNumberFormat="1" applyFont="1" applyBorder="1" applyAlignment="1">
      <alignment horizontal="right"/>
    </xf>
    <xf numFmtId="182" fontId="29" fillId="3" borderId="0" xfId="27" applyNumberFormat="1" applyFont="1" applyFill="1">
      <alignment/>
      <protection/>
    </xf>
    <xf numFmtId="164" fontId="35" fillId="0" borderId="0" xfId="0" applyFont="1" applyAlignment="1">
      <alignment/>
    </xf>
    <xf numFmtId="164" fontId="33" fillId="0" borderId="0" xfId="0" applyFont="1" applyAlignment="1">
      <alignment/>
    </xf>
    <xf numFmtId="183" fontId="34" fillId="0" borderId="5" xfId="0" applyNumberFormat="1" applyFont="1" applyBorder="1" applyAlignment="1">
      <alignment horizontal="left"/>
    </xf>
    <xf numFmtId="181" fontId="26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left"/>
    </xf>
    <xf numFmtId="174" fontId="36" fillId="3" borderId="0" xfId="27" applyNumberFormat="1" applyFont="1" applyFill="1">
      <alignment/>
      <protection/>
    </xf>
    <xf numFmtId="164" fontId="25" fillId="3" borderId="17" xfId="0" applyFont="1" applyFill="1" applyBorder="1" applyAlignment="1">
      <alignment/>
    </xf>
    <xf numFmtId="164" fontId="29" fillId="3" borderId="37" xfId="27" applyFont="1" applyFill="1" applyBorder="1">
      <alignment/>
      <protection/>
    </xf>
    <xf numFmtId="164" fontId="29" fillId="3" borderId="27" xfId="27" applyFont="1" applyFill="1" applyBorder="1">
      <alignment/>
      <protection/>
    </xf>
    <xf numFmtId="170" fontId="29" fillId="0" borderId="38" xfId="27" applyNumberFormat="1" applyFont="1" applyBorder="1">
      <alignment/>
      <protection/>
    </xf>
    <xf numFmtId="170" fontId="29" fillId="0" borderId="0" xfId="27" applyNumberFormat="1" applyFont="1">
      <alignment/>
      <protection/>
    </xf>
    <xf numFmtId="167" fontId="26" fillId="0" borderId="0" xfId="0" applyNumberFormat="1" applyFont="1" applyAlignment="1">
      <alignment/>
    </xf>
    <xf numFmtId="164" fontId="29" fillId="3" borderId="39" xfId="27" applyFont="1" applyFill="1" applyBorder="1">
      <alignment/>
      <protection/>
    </xf>
    <xf numFmtId="164" fontId="29" fillId="3" borderId="40" xfId="27" applyFont="1" applyFill="1" applyBorder="1">
      <alignment/>
      <protection/>
    </xf>
    <xf numFmtId="170" fontId="29" fillId="0" borderId="41" xfId="27" applyNumberFormat="1" applyFont="1" applyBorder="1">
      <alignment/>
      <protection/>
    </xf>
    <xf numFmtId="164" fontId="29" fillId="3" borderId="17" xfId="27" applyFont="1" applyFill="1" applyBorder="1">
      <alignment/>
      <protection/>
    </xf>
    <xf numFmtId="164" fontId="29" fillId="3" borderId="17" xfId="27" applyFont="1" applyFill="1" applyBorder="1" applyAlignment="1">
      <alignment horizontal="center" wrapText="1"/>
      <protection/>
    </xf>
    <xf numFmtId="164" fontId="29" fillId="3" borderId="42" xfId="27" applyFont="1" applyFill="1" applyBorder="1" applyAlignment="1">
      <alignment horizontal="right" vertical="center"/>
      <protection/>
    </xf>
    <xf numFmtId="164" fontId="29" fillId="3" borderId="43" xfId="27" applyFont="1" applyFill="1" applyBorder="1">
      <alignment/>
      <protection/>
    </xf>
    <xf numFmtId="167" fontId="29" fillId="3" borderId="43" xfId="27" applyNumberFormat="1" applyFont="1" applyFill="1" applyBorder="1">
      <alignment/>
      <protection/>
    </xf>
    <xf numFmtId="173" fontId="29" fillId="3" borderId="44" xfId="27" applyNumberFormat="1" applyFont="1" applyFill="1" applyBorder="1">
      <alignment/>
      <protection/>
    </xf>
    <xf numFmtId="164" fontId="29" fillId="0" borderId="11" xfId="29" applyFont="1" applyBorder="1">
      <alignment/>
      <protection/>
    </xf>
    <xf numFmtId="173" fontId="29" fillId="3" borderId="0" xfId="27" applyNumberFormat="1" applyFont="1" applyFill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 2" xfId="27"/>
    <cellStyle name="Normal 3" xfId="28"/>
    <cellStyle name="Normal 4" xfId="29"/>
    <cellStyle name="Normal 5" xfId="30"/>
    <cellStyle name="Normal 6" xfId="31"/>
    <cellStyle name="Normal 7" xfId="32"/>
    <cellStyle name="Percent 2" xfId="33"/>
    <cellStyle name="Percent 3" xfId="34"/>
    <cellStyle name="Style 1" xfId="35"/>
    <cellStyle name="Excel Built-in Norm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amc.ppfas.com/schemes/parag-parikh-liquid-fund/dividend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zoomScale="97" zoomScaleNormal="97" workbookViewId="0" topLeftCell="A1">
      <selection activeCell="H9" sqref="H9"/>
    </sheetView>
  </sheetViews>
  <sheetFormatPr defaultColWidth="11.421875" defaultRowHeight="15"/>
  <cols>
    <col min="1" max="1" width="2.00390625" style="0" customWidth="1"/>
    <col min="2" max="2" width="6.7109375" style="1" customWidth="1"/>
    <col min="3" max="3" width="29.7109375" style="1" customWidth="1"/>
    <col min="4" max="4" width="18.28125" style="1" customWidth="1"/>
    <col min="5" max="5" width="32.28125" style="1" customWidth="1"/>
    <col min="6" max="6" width="11.57421875" style="1" customWidth="1"/>
    <col min="7" max="7" width="13.00390625" style="2" customWidth="1"/>
    <col min="8" max="8" width="11.7109375" style="1" customWidth="1"/>
    <col min="9" max="9" width="1.421875" style="1" customWidth="1"/>
    <col min="10" max="10" width="9.421875" style="1" customWidth="1"/>
    <col min="11" max="11" width="43.8515625" style="1" customWidth="1"/>
    <col min="12" max="253" width="11.57421875" style="1" customWidth="1"/>
    <col min="254" max="16384" width="11.57421875" style="0" customWidth="1"/>
  </cols>
  <sheetData>
    <row r="1" spans="1:9" s="1" customFormat="1" ht="9.75" customHeight="1">
      <c r="A1"/>
      <c r="B1" s="3"/>
      <c r="C1" s="4"/>
      <c r="D1" s="4"/>
      <c r="E1" s="4"/>
      <c r="F1" s="4"/>
      <c r="G1" s="5"/>
      <c r="H1" s="4"/>
      <c r="I1" s="6"/>
    </row>
    <row r="2" spans="2:9" ht="18" customHeight="1">
      <c r="B2" s="7" t="s">
        <v>0</v>
      </c>
      <c r="C2" s="7"/>
      <c r="D2" s="7"/>
      <c r="E2" s="7"/>
      <c r="F2" s="7"/>
      <c r="G2" s="7"/>
      <c r="H2" s="7"/>
      <c r="I2" s="8"/>
    </row>
    <row r="3" spans="2:9" ht="15">
      <c r="B3" s="9"/>
      <c r="C3" s="10"/>
      <c r="D3" s="10"/>
      <c r="E3" s="10"/>
      <c r="F3" s="11"/>
      <c r="G3" s="11"/>
      <c r="H3" s="12"/>
      <c r="I3" s="13"/>
    </row>
    <row r="4" spans="2:9" ht="12.75" customHeight="1">
      <c r="B4" s="14" t="s">
        <v>1</v>
      </c>
      <c r="C4" s="14"/>
      <c r="D4" s="14"/>
      <c r="E4" s="14"/>
      <c r="F4" s="14"/>
      <c r="G4" s="14"/>
      <c r="H4" s="14"/>
      <c r="I4" s="13"/>
    </row>
    <row r="5" spans="2:9" ht="12.75" customHeight="1">
      <c r="B5" s="14" t="s">
        <v>2</v>
      </c>
      <c r="C5" s="14"/>
      <c r="D5" s="14"/>
      <c r="E5" s="14"/>
      <c r="F5" s="14"/>
      <c r="G5" s="14"/>
      <c r="H5" s="14"/>
      <c r="I5" s="13"/>
    </row>
    <row r="6" spans="2:9" ht="16.5" customHeight="1">
      <c r="B6" s="15" t="s">
        <v>3</v>
      </c>
      <c r="C6" s="15"/>
      <c r="D6" s="15"/>
      <c r="E6" s="15"/>
      <c r="F6" s="15"/>
      <c r="G6" s="15"/>
      <c r="H6" s="15"/>
      <c r="I6" s="16"/>
    </row>
    <row r="7" spans="2:9" ht="15">
      <c r="B7" s="9"/>
      <c r="C7" s="10"/>
      <c r="D7" s="10"/>
      <c r="E7" s="10"/>
      <c r="F7" s="11"/>
      <c r="G7" s="11"/>
      <c r="H7" s="12"/>
      <c r="I7" s="13"/>
    </row>
    <row r="8" spans="2:9" ht="22.5" customHeight="1">
      <c r="B8" s="17" t="s">
        <v>4</v>
      </c>
      <c r="C8" s="17"/>
      <c r="D8" s="17"/>
      <c r="E8" s="17"/>
      <c r="F8" s="17"/>
      <c r="G8" s="17"/>
      <c r="H8" s="17"/>
      <c r="I8" s="13"/>
    </row>
    <row r="9" spans="2:9" ht="15">
      <c r="B9" s="18"/>
      <c r="C9" s="18"/>
      <c r="D9" s="18"/>
      <c r="E9" s="18"/>
      <c r="F9" s="19"/>
      <c r="G9" s="19"/>
      <c r="H9" s="18"/>
      <c r="I9" s="13"/>
    </row>
    <row r="10" spans="2:9" ht="16.5" customHeight="1">
      <c r="B10" s="20" t="s">
        <v>5</v>
      </c>
      <c r="C10" s="20"/>
      <c r="D10" s="20"/>
      <c r="E10" s="20"/>
      <c r="F10" s="20"/>
      <c r="G10" s="20"/>
      <c r="H10" s="20"/>
      <c r="I10" s="13"/>
    </row>
    <row r="11" spans="2:9" ht="40.5" customHeight="1">
      <c r="B11" s="21" t="s">
        <v>6</v>
      </c>
      <c r="C11" s="21" t="s">
        <v>7</v>
      </c>
      <c r="D11" s="21" t="s">
        <v>8</v>
      </c>
      <c r="E11" s="21" t="s">
        <v>9</v>
      </c>
      <c r="F11" s="22" t="s">
        <v>10</v>
      </c>
      <c r="G11" s="23" t="s">
        <v>11</v>
      </c>
      <c r="H11" s="22" t="s">
        <v>12</v>
      </c>
      <c r="I11" s="24"/>
    </row>
    <row r="12" spans="2:9" ht="16.5" customHeight="1">
      <c r="B12" s="25"/>
      <c r="C12" s="26"/>
      <c r="D12" s="25"/>
      <c r="E12" s="26"/>
      <c r="F12" s="27"/>
      <c r="G12" s="28"/>
      <c r="H12" s="25"/>
      <c r="I12" s="24"/>
    </row>
    <row r="13" spans="2:9" ht="16.5" customHeight="1">
      <c r="B13" s="25"/>
      <c r="C13" s="26" t="s">
        <v>13</v>
      </c>
      <c r="D13" s="25"/>
      <c r="E13" s="26"/>
      <c r="F13" s="27"/>
      <c r="G13" s="28"/>
      <c r="H13" s="25"/>
      <c r="I13" s="24"/>
    </row>
    <row r="14" spans="2:9" ht="16.5" customHeight="1">
      <c r="B14" s="29" t="s">
        <v>14</v>
      </c>
      <c r="C14" s="26" t="s">
        <v>15</v>
      </c>
      <c r="D14" s="25"/>
      <c r="E14" s="30"/>
      <c r="F14" s="31"/>
      <c r="G14" s="28"/>
      <c r="H14" s="25"/>
      <c r="I14" s="24"/>
    </row>
    <row r="15" spans="2:18" ht="16.5" customHeight="1">
      <c r="B15" s="25"/>
      <c r="C15" s="26" t="s">
        <v>16</v>
      </c>
      <c r="D15" s="25"/>
      <c r="E15" s="28"/>
      <c r="F15" s="32"/>
      <c r="G15" s="28"/>
      <c r="H15" s="28"/>
      <c r="I15" s="24"/>
      <c r="J15" s="6"/>
      <c r="K15" s="6"/>
      <c r="L15" s="6"/>
      <c r="M15" s="6"/>
      <c r="N15" s="6"/>
      <c r="O15" s="6"/>
      <c r="P15" s="6"/>
      <c r="Q15" s="6"/>
      <c r="R15" s="6"/>
    </row>
    <row r="16" spans="2:18" s="33" customFormat="1" ht="18" customHeight="1">
      <c r="B16" s="34">
        <v>1</v>
      </c>
      <c r="C16" s="35" t="s">
        <v>17</v>
      </c>
      <c r="D16" s="36" t="s">
        <v>18</v>
      </c>
      <c r="E16" s="36" t="s">
        <v>19</v>
      </c>
      <c r="F16" s="37">
        <v>692653</v>
      </c>
      <c r="G16" s="37">
        <v>16926.7076875</v>
      </c>
      <c r="H16" s="38">
        <v>0.0857291798</v>
      </c>
      <c r="I16" s="39"/>
      <c r="J16" s="40"/>
      <c r="K16" s="40"/>
      <c r="L16" s="40"/>
      <c r="M16" s="40"/>
      <c r="N16" s="40"/>
      <c r="O16" s="40"/>
      <c r="P16" s="40"/>
      <c r="Q16" s="40"/>
      <c r="R16" s="41"/>
    </row>
    <row r="17" spans="2:18" s="33" customFormat="1" ht="18" customHeight="1">
      <c r="B17" s="34">
        <v>2</v>
      </c>
      <c r="C17" s="35" t="s">
        <v>20</v>
      </c>
      <c r="D17" s="36" t="s">
        <v>21</v>
      </c>
      <c r="E17" s="36" t="s">
        <v>22</v>
      </c>
      <c r="F17" s="37">
        <v>372916</v>
      </c>
      <c r="G17" s="37">
        <v>13418.44997</v>
      </c>
      <c r="H17" s="38">
        <v>0.0679608067</v>
      </c>
      <c r="I17" s="42"/>
      <c r="J17" s="40"/>
      <c r="K17" s="40"/>
      <c r="L17" s="40"/>
      <c r="M17" s="40"/>
      <c r="N17" s="40"/>
      <c r="O17" s="40"/>
      <c r="P17" s="41"/>
      <c r="Q17" s="40"/>
      <c r="R17" s="41"/>
    </row>
    <row r="18" spans="2:18" s="43" customFormat="1" ht="18" customHeight="1">
      <c r="B18" s="34">
        <v>3</v>
      </c>
      <c r="C18" s="35" t="s">
        <v>23</v>
      </c>
      <c r="D18" s="36" t="s">
        <v>24</v>
      </c>
      <c r="E18" s="36" t="s">
        <v>25</v>
      </c>
      <c r="F18" s="37">
        <v>390363</v>
      </c>
      <c r="G18" s="37">
        <v>10077.220845</v>
      </c>
      <c r="H18" s="38">
        <v>0.0510383882</v>
      </c>
      <c r="I18" s="44"/>
      <c r="J18" s="40"/>
      <c r="K18" s="40"/>
      <c r="L18" s="45"/>
      <c r="M18" s="45"/>
      <c r="N18" s="45"/>
      <c r="O18" s="45"/>
      <c r="P18" s="46"/>
      <c r="Q18" s="45"/>
      <c r="R18" s="46"/>
    </row>
    <row r="19" spans="2:18" s="43" customFormat="1" ht="18" customHeight="1">
      <c r="B19" s="34">
        <v>4</v>
      </c>
      <c r="C19" s="35" t="s">
        <v>26</v>
      </c>
      <c r="D19" s="36" t="s">
        <v>27</v>
      </c>
      <c r="E19" s="36" t="s">
        <v>28</v>
      </c>
      <c r="F19" s="37">
        <v>1575366</v>
      </c>
      <c r="G19" s="37">
        <v>9726.309684</v>
      </c>
      <c r="H19" s="38">
        <v>0.0492611184</v>
      </c>
      <c r="I19" s="44"/>
      <c r="J19" s="40"/>
      <c r="K19" s="40"/>
      <c r="L19" s="45"/>
      <c r="M19" s="45"/>
      <c r="N19" s="45"/>
      <c r="O19" s="45"/>
      <c r="P19" s="46"/>
      <c r="Q19" s="45"/>
      <c r="R19" s="46"/>
    </row>
    <row r="20" spans="2:18" s="43" customFormat="1" ht="18" customHeight="1">
      <c r="B20" s="34">
        <v>5</v>
      </c>
      <c r="C20" s="35" t="s">
        <v>29</v>
      </c>
      <c r="D20" s="36" t="s">
        <v>30</v>
      </c>
      <c r="E20" s="36" t="s">
        <v>28</v>
      </c>
      <c r="F20" s="37">
        <v>714440</v>
      </c>
      <c r="G20" s="37">
        <v>7173.69204</v>
      </c>
      <c r="H20" s="38">
        <v>0.0363328029</v>
      </c>
      <c r="I20" s="44"/>
      <c r="J20" s="40"/>
      <c r="K20" s="40"/>
      <c r="L20" s="45"/>
      <c r="M20" s="45"/>
      <c r="N20" s="45"/>
      <c r="O20" s="45"/>
      <c r="P20" s="46"/>
      <c r="Q20" s="45"/>
      <c r="R20" s="46"/>
    </row>
    <row r="21" spans="2:18" s="43" customFormat="1" ht="18" customHeight="1">
      <c r="B21" s="34">
        <v>6</v>
      </c>
      <c r="C21" s="35" t="s">
        <v>31</v>
      </c>
      <c r="D21" s="36" t="s">
        <v>32</v>
      </c>
      <c r="E21" s="36" t="s">
        <v>19</v>
      </c>
      <c r="F21" s="37">
        <v>841179</v>
      </c>
      <c r="G21" s="37">
        <v>6801.3528045</v>
      </c>
      <c r="H21" s="38">
        <v>0.0344470058</v>
      </c>
      <c r="I21" s="44"/>
      <c r="J21" s="40"/>
      <c r="K21" s="40"/>
      <c r="L21" s="45"/>
      <c r="M21" s="45"/>
      <c r="N21" s="45"/>
      <c r="O21" s="45"/>
      <c r="P21" s="46"/>
      <c r="Q21" s="45"/>
      <c r="R21" s="46"/>
    </row>
    <row r="22" spans="2:18" s="43" customFormat="1" ht="18" customHeight="1">
      <c r="B22" s="34">
        <v>7</v>
      </c>
      <c r="C22" s="35" t="s">
        <v>33</v>
      </c>
      <c r="D22" s="36" t="s">
        <v>34</v>
      </c>
      <c r="E22" s="36" t="s">
        <v>19</v>
      </c>
      <c r="F22" s="37">
        <v>1400467</v>
      </c>
      <c r="G22" s="37">
        <v>6121.441257</v>
      </c>
      <c r="H22" s="38">
        <v>0.0310034383</v>
      </c>
      <c r="I22" s="44"/>
      <c r="J22" s="40"/>
      <c r="K22" s="40"/>
      <c r="L22" s="45"/>
      <c r="M22" s="45"/>
      <c r="N22" s="45"/>
      <c r="O22" s="45"/>
      <c r="P22" s="46"/>
      <c r="Q22" s="45"/>
      <c r="R22" s="46"/>
    </row>
    <row r="23" spans="2:18" s="43" customFormat="1" ht="18" customHeight="1">
      <c r="B23" s="34">
        <v>8</v>
      </c>
      <c r="C23" s="35" t="s">
        <v>35</v>
      </c>
      <c r="D23" s="36" t="s">
        <v>36</v>
      </c>
      <c r="E23" s="36" t="s">
        <v>37</v>
      </c>
      <c r="F23" s="37">
        <v>784476</v>
      </c>
      <c r="G23" s="37">
        <v>5929.069608</v>
      </c>
      <c r="H23" s="38">
        <v>0.0300291282</v>
      </c>
      <c r="I23" s="44"/>
      <c r="J23" s="40"/>
      <c r="K23" s="40"/>
      <c r="L23" s="45"/>
      <c r="M23" s="45"/>
      <c r="N23" s="45"/>
      <c r="O23" s="45"/>
      <c r="P23" s="46"/>
      <c r="Q23" s="45"/>
      <c r="R23" s="46"/>
    </row>
    <row r="24" spans="2:18" s="43" customFormat="1" ht="18" customHeight="1">
      <c r="B24" s="34">
        <v>9</v>
      </c>
      <c r="C24" s="35" t="s">
        <v>38</v>
      </c>
      <c r="D24" s="36" t="s">
        <v>39</v>
      </c>
      <c r="E24" s="36" t="s">
        <v>40</v>
      </c>
      <c r="F24" s="37">
        <v>400548</v>
      </c>
      <c r="G24" s="37">
        <v>5358.531144</v>
      </c>
      <c r="H24" s="38">
        <v>0.0271395057</v>
      </c>
      <c r="I24" s="44"/>
      <c r="J24" s="40"/>
      <c r="K24" s="40"/>
      <c r="L24" s="45"/>
      <c r="M24" s="45"/>
      <c r="N24" s="45"/>
      <c r="O24" s="45"/>
      <c r="P24" s="46"/>
      <c r="Q24" s="45"/>
      <c r="R24" s="46"/>
    </row>
    <row r="25" spans="2:18" s="43" customFormat="1" ht="18" customHeight="1">
      <c r="B25" s="34">
        <v>10</v>
      </c>
      <c r="C25" s="35" t="s">
        <v>41</v>
      </c>
      <c r="D25" s="36" t="s">
        <v>42</v>
      </c>
      <c r="E25" s="36" t="s">
        <v>37</v>
      </c>
      <c r="F25" s="37">
        <v>105009</v>
      </c>
      <c r="G25" s="37">
        <v>4836.5570265</v>
      </c>
      <c r="H25" s="38">
        <v>0.0244958485</v>
      </c>
      <c r="I25" s="44"/>
      <c r="J25" s="40"/>
      <c r="K25" s="40"/>
      <c r="L25" s="45"/>
      <c r="M25" s="45"/>
      <c r="N25" s="45"/>
      <c r="O25" s="45"/>
      <c r="P25" s="46"/>
      <c r="Q25" s="45"/>
      <c r="R25" s="46"/>
    </row>
    <row r="26" spans="2:18" s="43" customFormat="1" ht="18" customHeight="1">
      <c r="B26" s="34">
        <v>11</v>
      </c>
      <c r="C26" s="35" t="s">
        <v>43</v>
      </c>
      <c r="D26" s="36" t="s">
        <v>44</v>
      </c>
      <c r="E26" s="36" t="s">
        <v>45</v>
      </c>
      <c r="F26" s="37">
        <v>484000</v>
      </c>
      <c r="G26" s="37">
        <v>3652.99</v>
      </c>
      <c r="H26" s="38">
        <v>0.0185014028</v>
      </c>
      <c r="I26" s="44"/>
      <c r="J26" s="40"/>
      <c r="K26" s="40"/>
      <c r="L26" s="45"/>
      <c r="M26" s="45"/>
      <c r="N26" s="45"/>
      <c r="O26" s="45"/>
      <c r="P26" s="46"/>
      <c r="Q26" s="45"/>
      <c r="R26" s="46"/>
    </row>
    <row r="27" spans="2:18" s="43" customFormat="1" ht="18" customHeight="1">
      <c r="B27" s="34">
        <v>12</v>
      </c>
      <c r="C27" s="35" t="s">
        <v>46</v>
      </c>
      <c r="D27" s="36" t="s">
        <v>47</v>
      </c>
      <c r="E27" s="36" t="s">
        <v>48</v>
      </c>
      <c r="F27" s="37">
        <v>1315025</v>
      </c>
      <c r="G27" s="37">
        <v>3054.803075</v>
      </c>
      <c r="H27" s="38">
        <v>0.0154717484</v>
      </c>
      <c r="I27" s="44"/>
      <c r="J27" s="40"/>
      <c r="K27" s="40"/>
      <c r="L27" s="45"/>
      <c r="M27" s="45"/>
      <c r="N27" s="45"/>
      <c r="O27" s="45"/>
      <c r="P27" s="46"/>
      <c r="Q27" s="45"/>
      <c r="R27" s="46"/>
    </row>
    <row r="28" spans="2:18" s="43" customFormat="1" ht="18" customHeight="1">
      <c r="B28" s="34">
        <v>13</v>
      </c>
      <c r="C28" s="35" t="s">
        <v>49</v>
      </c>
      <c r="D28" s="36" t="s">
        <v>50</v>
      </c>
      <c r="E28" s="36" t="s">
        <v>45</v>
      </c>
      <c r="F28" s="37">
        <v>104000</v>
      </c>
      <c r="G28" s="37">
        <v>2652.468</v>
      </c>
      <c r="H28" s="38">
        <v>0.013434030400000001</v>
      </c>
      <c r="I28" s="44"/>
      <c r="J28" s="40"/>
      <c r="K28" s="40"/>
      <c r="L28" s="45"/>
      <c r="M28" s="45"/>
      <c r="N28" s="45"/>
      <c r="O28" s="45"/>
      <c r="P28" s="46"/>
      <c r="Q28" s="45"/>
      <c r="R28" s="46"/>
    </row>
    <row r="29" spans="2:18" s="43" customFormat="1" ht="18" customHeight="1">
      <c r="B29" s="34">
        <v>14</v>
      </c>
      <c r="C29" s="35" t="s">
        <v>51</v>
      </c>
      <c r="D29" s="36" t="s">
        <v>52</v>
      </c>
      <c r="E29" s="36" t="s">
        <v>45</v>
      </c>
      <c r="F29" s="37">
        <v>236663</v>
      </c>
      <c r="G29" s="37">
        <v>2171.9746825</v>
      </c>
      <c r="H29" s="38">
        <v>0.0110004622</v>
      </c>
      <c r="I29" s="44"/>
      <c r="J29" s="40"/>
      <c r="K29" s="40"/>
      <c r="L29" s="45"/>
      <c r="M29" s="45"/>
      <c r="N29" s="45"/>
      <c r="O29" s="45"/>
      <c r="P29" s="46"/>
      <c r="Q29" s="45"/>
      <c r="R29" s="46"/>
    </row>
    <row r="30" spans="2:18" s="43" customFormat="1" ht="18" customHeight="1">
      <c r="B30" s="34">
        <v>15</v>
      </c>
      <c r="C30" s="35" t="s">
        <v>53</v>
      </c>
      <c r="D30" s="36" t="s">
        <v>54</v>
      </c>
      <c r="E30" s="36" t="s">
        <v>55</v>
      </c>
      <c r="F30" s="37">
        <v>679868</v>
      </c>
      <c r="G30" s="37">
        <v>2139.204662</v>
      </c>
      <c r="H30" s="38">
        <v>0.0108344909</v>
      </c>
      <c r="I30" s="44"/>
      <c r="J30" s="40"/>
      <c r="K30" s="40"/>
      <c r="L30" s="45"/>
      <c r="M30" s="45"/>
      <c r="N30" s="45"/>
      <c r="O30" s="45"/>
      <c r="P30" s="46"/>
      <c r="Q30" s="45"/>
      <c r="R30" s="46"/>
    </row>
    <row r="31" spans="2:18" s="43" customFormat="1" ht="18" customHeight="1">
      <c r="B31" s="34">
        <v>16</v>
      </c>
      <c r="C31" s="35" t="s">
        <v>56</v>
      </c>
      <c r="D31" s="36" t="s">
        <v>57</v>
      </c>
      <c r="E31" s="36" t="s">
        <v>22</v>
      </c>
      <c r="F31" s="37">
        <v>65676</v>
      </c>
      <c r="G31" s="37">
        <v>2086.395168</v>
      </c>
      <c r="H31" s="38">
        <v>0.0105670252</v>
      </c>
      <c r="I31" s="44"/>
      <c r="J31" s="40"/>
      <c r="K31" s="40"/>
      <c r="L31" s="45"/>
      <c r="M31" s="45"/>
      <c r="N31" s="45"/>
      <c r="O31" s="45"/>
      <c r="P31" s="46"/>
      <c r="Q31" s="45"/>
      <c r="R31" s="46"/>
    </row>
    <row r="32" spans="2:18" s="43" customFormat="1" ht="18" customHeight="1">
      <c r="B32" s="34">
        <v>17</v>
      </c>
      <c r="C32" s="35" t="s">
        <v>58</v>
      </c>
      <c r="D32" s="36" t="s">
        <v>59</v>
      </c>
      <c r="E32" s="36" t="s">
        <v>45</v>
      </c>
      <c r="F32" s="37">
        <v>821000</v>
      </c>
      <c r="G32" s="37">
        <v>1984.357</v>
      </c>
      <c r="H32" s="38">
        <v>0.0100502296</v>
      </c>
      <c r="I32" s="44"/>
      <c r="J32" s="40"/>
      <c r="K32" s="40"/>
      <c r="L32" s="45"/>
      <c r="M32" s="45"/>
      <c r="N32" s="45"/>
      <c r="O32" s="45"/>
      <c r="P32" s="46"/>
      <c r="Q32" s="45"/>
      <c r="R32" s="46"/>
    </row>
    <row r="33" spans="2:18" s="43" customFormat="1" ht="18" customHeight="1">
      <c r="B33" s="34">
        <v>18</v>
      </c>
      <c r="C33" s="35" t="s">
        <v>60</v>
      </c>
      <c r="D33" s="36" t="s">
        <v>61</v>
      </c>
      <c r="E33" s="36" t="s">
        <v>45</v>
      </c>
      <c r="F33" s="37">
        <v>326500</v>
      </c>
      <c r="G33" s="37">
        <v>1309.10175</v>
      </c>
      <c r="H33" s="38">
        <v>0.006630245</v>
      </c>
      <c r="I33" s="44"/>
      <c r="J33" s="40"/>
      <c r="K33" s="40"/>
      <c r="L33" s="45"/>
      <c r="M33" s="45"/>
      <c r="N33" s="45"/>
      <c r="O33" s="45"/>
      <c r="P33" s="46"/>
      <c r="Q33" s="45"/>
      <c r="R33" s="46"/>
    </row>
    <row r="34" spans="2:18" ht="18" customHeight="1">
      <c r="B34" s="34"/>
      <c r="C34" s="47" t="s">
        <v>62</v>
      </c>
      <c r="D34" s="48"/>
      <c r="E34" s="49"/>
      <c r="F34" s="50"/>
      <c r="G34" s="50"/>
      <c r="H34" s="51"/>
      <c r="I34" s="13"/>
      <c r="J34" s="6"/>
      <c r="K34" s="40"/>
      <c r="L34" s="6"/>
      <c r="M34" s="6"/>
      <c r="N34" s="6"/>
      <c r="O34" s="6"/>
      <c r="P34" s="52"/>
      <c r="Q34" s="6"/>
      <c r="R34" s="52"/>
    </row>
    <row r="35" spans="2:18" s="43" customFormat="1" ht="18" customHeight="1">
      <c r="B35" s="34">
        <v>19</v>
      </c>
      <c r="C35" s="35" t="s">
        <v>63</v>
      </c>
      <c r="D35" s="36" t="s">
        <v>64</v>
      </c>
      <c r="E35" s="36" t="s">
        <v>22</v>
      </c>
      <c r="F35" s="37">
        <v>411500</v>
      </c>
      <c r="G35" s="37">
        <v>9020.4915</v>
      </c>
      <c r="H35" s="38">
        <v>0.0456863409</v>
      </c>
      <c r="I35" s="44"/>
      <c r="J35" s="40"/>
      <c r="K35" s="40"/>
      <c r="L35" s="45"/>
      <c r="M35" s="45"/>
      <c r="N35" s="45"/>
      <c r="O35" s="45"/>
      <c r="P35" s="46"/>
      <c r="Q35" s="45"/>
      <c r="R35" s="46"/>
    </row>
    <row r="36" spans="2:18" s="43" customFormat="1" ht="18" customHeight="1">
      <c r="B36" s="34">
        <v>20</v>
      </c>
      <c r="C36" s="35" t="s">
        <v>65</v>
      </c>
      <c r="D36" s="36" t="s">
        <v>66</v>
      </c>
      <c r="E36" s="36" t="s">
        <v>67</v>
      </c>
      <c r="F36" s="37">
        <v>934741</v>
      </c>
      <c r="G36" s="37">
        <v>4714.8336039999995</v>
      </c>
      <c r="H36" s="38">
        <v>0.0238793524</v>
      </c>
      <c r="I36" s="44"/>
      <c r="J36" s="40"/>
      <c r="K36" s="40"/>
      <c r="L36" s="45"/>
      <c r="M36" s="45"/>
      <c r="N36" s="45"/>
      <c r="O36" s="45"/>
      <c r="P36" s="46"/>
      <c r="Q36" s="45"/>
      <c r="R36" s="46"/>
    </row>
    <row r="37" spans="2:18" s="43" customFormat="1" ht="18" customHeight="1">
      <c r="B37" s="34">
        <v>21</v>
      </c>
      <c r="C37" s="35" t="s">
        <v>68</v>
      </c>
      <c r="D37" s="36" t="s">
        <v>69</v>
      </c>
      <c r="E37" s="36" t="s">
        <v>25</v>
      </c>
      <c r="F37" s="37">
        <v>64950</v>
      </c>
      <c r="G37" s="37">
        <v>4244.255175</v>
      </c>
      <c r="H37" s="38">
        <v>0.021496000400000003</v>
      </c>
      <c r="I37" s="44"/>
      <c r="J37" s="40"/>
      <c r="K37" s="40"/>
      <c r="L37" s="45"/>
      <c r="M37" s="45"/>
      <c r="N37" s="45"/>
      <c r="O37" s="45"/>
      <c r="P37" s="46"/>
      <c r="Q37" s="45"/>
      <c r="R37" s="46"/>
    </row>
    <row r="38" spans="2:18" s="43" customFormat="1" ht="18" customHeight="1">
      <c r="B38" s="34">
        <v>22</v>
      </c>
      <c r="C38" s="35" t="s">
        <v>70</v>
      </c>
      <c r="D38" s="36" t="s">
        <v>71</v>
      </c>
      <c r="E38" s="36" t="s">
        <v>72</v>
      </c>
      <c r="F38" s="37">
        <v>341400</v>
      </c>
      <c r="G38" s="37">
        <v>3239.5446</v>
      </c>
      <c r="H38" s="38">
        <v>0.016407414</v>
      </c>
      <c r="I38" s="44"/>
      <c r="J38" s="40"/>
      <c r="K38" s="40"/>
      <c r="L38" s="45"/>
      <c r="M38" s="45"/>
      <c r="N38" s="45"/>
      <c r="O38" s="45"/>
      <c r="P38" s="46"/>
      <c r="Q38" s="45"/>
      <c r="R38" s="46"/>
    </row>
    <row r="39" spans="2:18" s="43" customFormat="1" ht="18" customHeight="1">
      <c r="B39" s="34">
        <v>23</v>
      </c>
      <c r="C39" s="35" t="s">
        <v>73</v>
      </c>
      <c r="D39" s="36" t="s">
        <v>74</v>
      </c>
      <c r="E39" s="36" t="s">
        <v>19</v>
      </c>
      <c r="F39" s="37">
        <v>786000</v>
      </c>
      <c r="G39" s="37">
        <v>2839.425</v>
      </c>
      <c r="H39" s="38">
        <v>0.0143809169</v>
      </c>
      <c r="I39" s="44"/>
      <c r="J39" s="40"/>
      <c r="K39" s="40"/>
      <c r="L39" s="45"/>
      <c r="M39" s="45"/>
      <c r="N39" s="45"/>
      <c r="O39" s="45"/>
      <c r="P39" s="46"/>
      <c r="Q39" s="45"/>
      <c r="R39" s="46"/>
    </row>
    <row r="40" spans="2:18" s="43" customFormat="1" ht="16.5" customHeight="1">
      <c r="B40" s="34">
        <v>24</v>
      </c>
      <c r="C40" s="53" t="s">
        <v>75</v>
      </c>
      <c r="D40" s="36"/>
      <c r="E40" s="36" t="s">
        <v>19</v>
      </c>
      <c r="F40" s="54">
        <v>-786000</v>
      </c>
      <c r="G40" s="54">
        <v>-2852.787</v>
      </c>
      <c r="H40" s="55">
        <v>-0.014448591799999999</v>
      </c>
      <c r="I40" s="44"/>
      <c r="J40" s="40"/>
      <c r="K40" s="40"/>
      <c r="L40" s="45"/>
      <c r="M40" s="45"/>
      <c r="N40" s="45"/>
      <c r="O40" s="45"/>
      <c r="P40" s="46"/>
      <c r="Q40" s="45"/>
      <c r="R40" s="46"/>
    </row>
    <row r="41" spans="2:18" ht="16.5" customHeight="1">
      <c r="B41" s="34">
        <v>25</v>
      </c>
      <c r="C41" s="53" t="s">
        <v>76</v>
      </c>
      <c r="D41" s="48"/>
      <c r="E41" s="36" t="s">
        <v>72</v>
      </c>
      <c r="F41" s="54">
        <v>-341400</v>
      </c>
      <c r="G41" s="56">
        <v>-3227.0835</v>
      </c>
      <c r="H41" s="57">
        <v>-0.016344301999999998</v>
      </c>
      <c r="I41" s="13"/>
      <c r="J41" s="6"/>
      <c r="K41" s="40"/>
      <c r="L41" s="6"/>
      <c r="M41" s="6"/>
      <c r="N41" s="6"/>
      <c r="O41" s="6"/>
      <c r="P41" s="52"/>
      <c r="Q41" s="6"/>
      <c r="R41" s="52"/>
    </row>
    <row r="42" spans="2:18" ht="16.5" customHeight="1">
      <c r="B42" s="34">
        <v>26</v>
      </c>
      <c r="C42" s="53" t="s">
        <v>77</v>
      </c>
      <c r="D42" s="48"/>
      <c r="E42" s="36" t="s">
        <v>25</v>
      </c>
      <c r="F42" s="54">
        <v>-64950</v>
      </c>
      <c r="G42" s="56">
        <v>-4265.948475</v>
      </c>
      <c r="H42" s="57">
        <v>-0.021605871099999997</v>
      </c>
      <c r="I42" s="13"/>
      <c r="J42" s="6"/>
      <c r="K42" s="40"/>
      <c r="L42" s="6"/>
      <c r="M42" s="6"/>
      <c r="N42" s="6"/>
      <c r="O42" s="6"/>
      <c r="P42" s="52"/>
      <c r="Q42" s="6"/>
      <c r="R42" s="52"/>
    </row>
    <row r="43" spans="2:18" ht="16.5" customHeight="1">
      <c r="B43" s="34">
        <v>27</v>
      </c>
      <c r="C43" s="58" t="s">
        <v>78</v>
      </c>
      <c r="D43" s="48"/>
      <c r="E43" s="36" t="s">
        <v>79</v>
      </c>
      <c r="F43" s="54">
        <v>-934741</v>
      </c>
      <c r="G43" s="56">
        <v>-4626.5005795</v>
      </c>
      <c r="H43" s="57">
        <v>-0.0234319696</v>
      </c>
      <c r="I43" s="13"/>
      <c r="J43" s="6"/>
      <c r="K43" s="40"/>
      <c r="L43" s="6"/>
      <c r="M43" s="6"/>
      <c r="N43" s="6"/>
      <c r="O43" s="6"/>
      <c r="P43" s="52"/>
      <c r="Q43" s="6"/>
      <c r="R43" s="52"/>
    </row>
    <row r="44" spans="2:18" ht="16.5" customHeight="1">
      <c r="B44" s="34">
        <v>28</v>
      </c>
      <c r="C44" s="53" t="s">
        <v>80</v>
      </c>
      <c r="D44" s="48"/>
      <c r="E44" s="36" t="s">
        <v>22</v>
      </c>
      <c r="F44" s="54">
        <v>-411500</v>
      </c>
      <c r="G44" s="56">
        <v>-9002.59125</v>
      </c>
      <c r="H44" s="57">
        <v>-0.045595681</v>
      </c>
      <c r="I44" s="13"/>
      <c r="J44" s="6"/>
      <c r="K44" s="40"/>
      <c r="L44" s="6"/>
      <c r="M44" s="6"/>
      <c r="N44" s="6"/>
      <c r="O44" s="6"/>
      <c r="P44" s="52"/>
      <c r="Q44" s="6"/>
      <c r="R44" s="52"/>
    </row>
    <row r="45" spans="2:18" ht="16.5" customHeight="1">
      <c r="B45" s="29"/>
      <c r="C45" s="26" t="s">
        <v>81</v>
      </c>
      <c r="D45" s="59"/>
      <c r="E45" s="49"/>
      <c r="F45" s="49"/>
      <c r="G45" s="49"/>
      <c r="H45" s="60"/>
      <c r="I45" s="13"/>
      <c r="J45" s="6"/>
      <c r="K45" s="40"/>
      <c r="L45" s="6"/>
      <c r="M45" s="6"/>
      <c r="N45" s="6"/>
      <c r="O45" s="6"/>
      <c r="P45" s="52"/>
      <c r="Q45" s="6"/>
      <c r="R45" s="52"/>
    </row>
    <row r="46" spans="2:18" s="33" customFormat="1" ht="16.5" customHeight="1">
      <c r="B46" s="34">
        <v>29</v>
      </c>
      <c r="C46" s="58" t="s">
        <v>82</v>
      </c>
      <c r="D46" s="36" t="s">
        <v>83</v>
      </c>
      <c r="E46" s="36" t="s">
        <v>84</v>
      </c>
      <c r="F46" s="37">
        <v>25536</v>
      </c>
      <c r="G46" s="37">
        <v>18984.3753935</v>
      </c>
      <c r="H46" s="38">
        <v>0.09615070819999999</v>
      </c>
      <c r="I46" s="42"/>
      <c r="J46" s="40"/>
      <c r="K46" s="40"/>
      <c r="L46" s="40"/>
      <c r="M46" s="40"/>
      <c r="N46" s="40"/>
      <c r="O46" s="40"/>
      <c r="P46" s="41"/>
      <c r="Q46" s="40"/>
      <c r="R46" s="41"/>
    </row>
    <row r="47" spans="2:18" s="33" customFormat="1" ht="16.5" customHeight="1">
      <c r="B47" s="34">
        <v>30</v>
      </c>
      <c r="C47" s="58" t="s">
        <v>85</v>
      </c>
      <c r="D47" s="36" t="s">
        <v>86</v>
      </c>
      <c r="E47" s="36" t="s">
        <v>84</v>
      </c>
      <c r="F47" s="37">
        <v>77468</v>
      </c>
      <c r="G47" s="37">
        <v>10142.819430900001</v>
      </c>
      <c r="H47" s="38">
        <v>0.051370627200000005</v>
      </c>
      <c r="I47" s="42"/>
      <c r="J47" s="40"/>
      <c r="K47" s="40"/>
      <c r="L47" s="40"/>
      <c r="M47" s="40"/>
      <c r="N47" s="40"/>
      <c r="O47" s="40"/>
      <c r="P47" s="41"/>
      <c r="Q47" s="40"/>
      <c r="R47" s="41"/>
    </row>
    <row r="48" spans="2:18" s="33" customFormat="1" ht="16.5" customHeight="1">
      <c r="B48" s="34">
        <v>31</v>
      </c>
      <c r="C48" s="58" t="s">
        <v>87</v>
      </c>
      <c r="D48" s="36" t="s">
        <v>88</v>
      </c>
      <c r="E48" s="36" t="s">
        <v>25</v>
      </c>
      <c r="F48" s="37">
        <v>73454</v>
      </c>
      <c r="G48" s="37">
        <v>9433.2983006</v>
      </c>
      <c r="H48" s="38">
        <v>0.0477770953</v>
      </c>
      <c r="I48" s="42"/>
      <c r="J48" s="40"/>
      <c r="K48" s="40"/>
      <c r="L48" s="40"/>
      <c r="M48" s="40"/>
      <c r="N48" s="40"/>
      <c r="O48" s="40"/>
      <c r="P48" s="41"/>
      <c r="Q48" s="40"/>
      <c r="R48" s="41"/>
    </row>
    <row r="49" spans="2:18" s="33" customFormat="1" ht="16.5" customHeight="1">
      <c r="B49" s="34">
        <v>32</v>
      </c>
      <c r="C49" s="58" t="s">
        <v>89</v>
      </c>
      <c r="D49" s="36" t="s">
        <v>90</v>
      </c>
      <c r="E49" s="36" t="s">
        <v>91</v>
      </c>
      <c r="F49" s="37">
        <v>5729</v>
      </c>
      <c r="G49" s="37">
        <v>7537.6638237</v>
      </c>
      <c r="H49" s="38">
        <v>0.0381762212</v>
      </c>
      <c r="I49" s="42"/>
      <c r="J49" s="40"/>
      <c r="K49" s="40"/>
      <c r="L49" s="40"/>
      <c r="M49" s="40"/>
      <c r="N49" s="40"/>
      <c r="O49" s="40"/>
      <c r="P49" s="41"/>
      <c r="Q49" s="40"/>
      <c r="R49" s="41"/>
    </row>
    <row r="50" spans="2:18" s="33" customFormat="1" ht="16.5" customHeight="1">
      <c r="B50" s="34">
        <v>33</v>
      </c>
      <c r="C50" s="35" t="s">
        <v>92</v>
      </c>
      <c r="D50" s="36" t="s">
        <v>93</v>
      </c>
      <c r="E50" s="36" t="s">
        <v>94</v>
      </c>
      <c r="F50" s="37">
        <v>74580</v>
      </c>
      <c r="G50" s="37">
        <v>5295.0932217</v>
      </c>
      <c r="H50" s="38">
        <v>0.0268182098</v>
      </c>
      <c r="I50" s="42"/>
      <c r="J50" s="40"/>
      <c r="K50" s="40"/>
      <c r="L50" s="40"/>
      <c r="M50" s="40"/>
      <c r="N50" s="40"/>
      <c r="O50" s="40"/>
      <c r="P50" s="41"/>
      <c r="Q50" s="40"/>
      <c r="R50" s="41"/>
    </row>
    <row r="51" spans="2:18" s="33" customFormat="1" ht="16.5" customHeight="1">
      <c r="B51" s="34">
        <v>34</v>
      </c>
      <c r="C51" s="58" t="s">
        <v>95</v>
      </c>
      <c r="D51" s="36" t="s">
        <v>96</v>
      </c>
      <c r="E51" s="36" t="s">
        <v>97</v>
      </c>
      <c r="F51" s="37">
        <v>29908</v>
      </c>
      <c r="G51" s="37">
        <v>3543.876935</v>
      </c>
      <c r="H51" s="38">
        <v>0.0179487747</v>
      </c>
      <c r="I51" s="42"/>
      <c r="J51" s="40"/>
      <c r="K51" s="40"/>
      <c r="L51" s="40"/>
      <c r="M51" s="40"/>
      <c r="N51" s="40"/>
      <c r="O51" s="40"/>
      <c r="P51" s="41"/>
      <c r="Q51" s="40"/>
      <c r="R51" s="41"/>
    </row>
    <row r="52" spans="2:18" s="33" customFormat="1" ht="16.5" customHeight="1">
      <c r="B52" s="34">
        <v>35</v>
      </c>
      <c r="C52" s="58" t="s">
        <v>98</v>
      </c>
      <c r="D52" s="61"/>
      <c r="E52" s="36" t="s">
        <v>99</v>
      </c>
      <c r="F52" s="37">
        <v>-60650000</v>
      </c>
      <c r="G52" s="62">
        <v>-42031.96625</v>
      </c>
      <c r="H52" s="63">
        <v>-0.2128804997</v>
      </c>
      <c r="I52" s="42"/>
      <c r="J52" s="40"/>
      <c r="K52" s="40"/>
      <c r="L52" s="40"/>
      <c r="M52" s="40"/>
      <c r="N52" s="40"/>
      <c r="O52" s="40"/>
      <c r="P52" s="40"/>
      <c r="Q52" s="40"/>
      <c r="R52" s="40"/>
    </row>
    <row r="53" spans="2:18" s="33" customFormat="1" ht="16.5" customHeight="1">
      <c r="B53" s="34"/>
      <c r="C53" s="58"/>
      <c r="D53" s="61"/>
      <c r="E53" s="49"/>
      <c r="F53" s="62"/>
      <c r="G53" s="62"/>
      <c r="H53" s="64"/>
      <c r="I53" s="42"/>
      <c r="J53" s="40"/>
      <c r="K53" s="40"/>
      <c r="L53" s="40"/>
      <c r="M53" s="40"/>
      <c r="N53" s="40"/>
      <c r="O53" s="40"/>
      <c r="P53" s="40"/>
      <c r="Q53" s="40"/>
      <c r="R53" s="40"/>
    </row>
    <row r="54" spans="2:18" ht="15">
      <c r="B54" s="29" t="s">
        <v>100</v>
      </c>
      <c r="C54" s="26" t="s">
        <v>101</v>
      </c>
      <c r="D54" s="26"/>
      <c r="E54" s="28"/>
      <c r="F54" s="65" t="s">
        <v>102</v>
      </c>
      <c r="G54" s="65" t="s">
        <v>102</v>
      </c>
      <c r="H54" s="65" t="s">
        <v>102</v>
      </c>
      <c r="I54" s="13"/>
      <c r="J54" s="6"/>
      <c r="K54" s="40"/>
      <c r="L54" s="6"/>
      <c r="M54" s="6"/>
      <c r="N54" s="6"/>
      <c r="O54" s="6"/>
      <c r="P54" s="6"/>
      <c r="Q54" s="6"/>
      <c r="R54" s="6"/>
    </row>
    <row r="55" spans="2:18" ht="15">
      <c r="B55" s="29" t="s">
        <v>103</v>
      </c>
      <c r="C55" s="66" t="s">
        <v>103</v>
      </c>
      <c r="D55" s="67" t="s">
        <v>103</v>
      </c>
      <c r="E55" s="67" t="s">
        <v>103</v>
      </c>
      <c r="F55" s="68"/>
      <c r="G55" s="68"/>
      <c r="H55" s="69"/>
      <c r="I55" s="13"/>
      <c r="J55" s="6"/>
      <c r="K55" s="6"/>
      <c r="L55" s="6"/>
      <c r="M55" s="6"/>
      <c r="N55" s="6"/>
      <c r="O55" s="6"/>
      <c r="P55" s="6"/>
      <c r="Q55" s="6"/>
      <c r="R55" s="6"/>
    </row>
    <row r="56" spans="1:18" ht="15">
      <c r="A56" s="70"/>
      <c r="B56" s="25"/>
      <c r="C56" s="26"/>
      <c r="D56" s="26"/>
      <c r="E56" s="71" t="s">
        <v>104</v>
      </c>
      <c r="F56" s="30" t="s">
        <v>103</v>
      </c>
      <c r="G56" s="30">
        <f>SUM(G16:G55)-G52-G44-G43-G42-G41-G40</f>
        <v>184416.3033884</v>
      </c>
      <c r="H56" s="72">
        <f>SUM(H16:H55)-H52-H44-H43-H42-H41-H40</f>
        <v>0.9340185180000001</v>
      </c>
      <c r="I56" s="13"/>
      <c r="J56" s="73"/>
      <c r="K56" s="6"/>
      <c r="L56" s="6"/>
      <c r="M56" s="6"/>
      <c r="N56" s="6"/>
      <c r="O56" s="6"/>
      <c r="P56" s="6"/>
      <c r="Q56" s="6"/>
      <c r="R56" s="6"/>
    </row>
    <row r="57" spans="1:18" ht="15">
      <c r="A57" s="70"/>
      <c r="B57" s="25"/>
      <c r="C57" s="26" t="s">
        <v>105</v>
      </c>
      <c r="D57" s="26"/>
      <c r="E57" s="71"/>
      <c r="F57" s="30"/>
      <c r="G57" s="30"/>
      <c r="H57" s="72"/>
      <c r="I57" s="13"/>
      <c r="J57" s="6"/>
      <c r="K57" s="6"/>
      <c r="L57" s="6"/>
      <c r="M57" s="6"/>
      <c r="N57" s="6"/>
      <c r="O57" s="6"/>
      <c r="P57" s="6"/>
      <c r="Q57" s="6"/>
      <c r="R57" s="6"/>
    </row>
    <row r="58" spans="1:18" ht="15">
      <c r="A58" s="70"/>
      <c r="B58" s="25"/>
      <c r="C58" s="74" t="s">
        <v>15</v>
      </c>
      <c r="D58" s="26"/>
      <c r="E58" s="71"/>
      <c r="F58" s="30"/>
      <c r="G58" s="65" t="s">
        <v>102</v>
      </c>
      <c r="H58" s="65" t="s">
        <v>102</v>
      </c>
      <c r="I58" s="13"/>
      <c r="J58" s="6"/>
      <c r="K58" s="6"/>
      <c r="L58" s="6"/>
      <c r="M58" s="6"/>
      <c r="N58" s="6"/>
      <c r="O58" s="6"/>
      <c r="P58" s="6"/>
      <c r="Q58" s="6"/>
      <c r="R58" s="6"/>
    </row>
    <row r="59" spans="1:18" ht="15">
      <c r="A59" s="70"/>
      <c r="B59" s="25"/>
      <c r="C59" s="74" t="s">
        <v>106</v>
      </c>
      <c r="D59" s="26"/>
      <c r="E59" s="71"/>
      <c r="F59" s="30"/>
      <c r="G59" s="65" t="s">
        <v>102</v>
      </c>
      <c r="H59" s="65" t="s">
        <v>102</v>
      </c>
      <c r="I59" s="13"/>
      <c r="J59" s="6"/>
      <c r="K59" s="6"/>
      <c r="L59" s="6"/>
      <c r="M59" s="6"/>
      <c r="N59" s="6"/>
      <c r="O59" s="6"/>
      <c r="P59" s="6"/>
      <c r="Q59" s="6"/>
      <c r="R59" s="6"/>
    </row>
    <row r="60" spans="1:18" ht="15">
      <c r="A60" s="70"/>
      <c r="B60" s="25"/>
      <c r="C60" s="74" t="s">
        <v>107</v>
      </c>
      <c r="D60" s="26"/>
      <c r="E60" s="71"/>
      <c r="F60" s="30"/>
      <c r="G60" s="65" t="s">
        <v>102</v>
      </c>
      <c r="H60" s="65" t="s">
        <v>102</v>
      </c>
      <c r="I60" s="13"/>
      <c r="J60" s="6"/>
      <c r="K60" s="6"/>
      <c r="L60" s="6"/>
      <c r="M60" s="6"/>
      <c r="N60" s="6"/>
      <c r="O60" s="6"/>
      <c r="P60" s="6"/>
      <c r="Q60" s="6"/>
      <c r="R60" s="6"/>
    </row>
    <row r="61" spans="1:18" ht="15">
      <c r="A61" s="70"/>
      <c r="B61" s="25"/>
      <c r="C61" s="26"/>
      <c r="D61" s="26"/>
      <c r="E61" s="71"/>
      <c r="F61" s="30"/>
      <c r="G61" s="30"/>
      <c r="H61" s="72"/>
      <c r="I61" s="13"/>
      <c r="J61" s="6"/>
      <c r="K61" s="6"/>
      <c r="L61" s="6"/>
      <c r="M61" s="6"/>
      <c r="N61" s="6"/>
      <c r="O61" s="6"/>
      <c r="P61" s="6"/>
      <c r="Q61" s="6"/>
      <c r="R61" s="6"/>
    </row>
    <row r="62" spans="2:9" ht="15">
      <c r="B62" s="25"/>
      <c r="C62" s="26" t="s">
        <v>108</v>
      </c>
      <c r="D62" s="26"/>
      <c r="E62" s="30"/>
      <c r="F62" s="75"/>
      <c r="G62" s="75"/>
      <c r="H62" s="76"/>
      <c r="I62" s="77"/>
    </row>
    <row r="63" spans="2:9" ht="15">
      <c r="B63" s="25"/>
      <c r="C63" s="78" t="s">
        <v>109</v>
      </c>
      <c r="D63" s="25"/>
      <c r="E63" s="28"/>
      <c r="F63" s="75"/>
      <c r="G63" s="65" t="s">
        <v>102</v>
      </c>
      <c r="H63" s="65" t="s">
        <v>102</v>
      </c>
      <c r="I63" s="77"/>
    </row>
    <row r="64" spans="2:9" ht="15">
      <c r="B64" s="25"/>
      <c r="C64" s="78" t="s">
        <v>110</v>
      </c>
      <c r="D64" s="25"/>
      <c r="E64" s="28"/>
      <c r="F64" s="75"/>
      <c r="G64" s="65" t="s">
        <v>102</v>
      </c>
      <c r="H64" s="65" t="s">
        <v>102</v>
      </c>
      <c r="I64" s="77"/>
    </row>
    <row r="65" spans="2:9" ht="15">
      <c r="B65" s="25"/>
      <c r="C65" s="78" t="s">
        <v>111</v>
      </c>
      <c r="D65" s="25"/>
      <c r="E65" s="28"/>
      <c r="F65" s="75"/>
      <c r="G65" s="65" t="s">
        <v>102</v>
      </c>
      <c r="H65" s="65" t="s">
        <v>102</v>
      </c>
      <c r="I65" s="77"/>
    </row>
    <row r="66" spans="2:10" ht="15">
      <c r="B66" s="25"/>
      <c r="C66" s="78" t="s">
        <v>112</v>
      </c>
      <c r="D66" s="25"/>
      <c r="E66" s="28"/>
      <c r="F66" s="79"/>
      <c r="G66" s="54">
        <v>7831</v>
      </c>
      <c r="H66" s="55">
        <v>0.0396618893</v>
      </c>
      <c r="I66" s="77"/>
      <c r="J66" s="73"/>
    </row>
    <row r="67" spans="1:9" s="85" customFormat="1" ht="15">
      <c r="A67" s="80"/>
      <c r="B67" s="26"/>
      <c r="C67" s="81" t="s">
        <v>113</v>
      </c>
      <c r="D67" s="26" t="s">
        <v>103</v>
      </c>
      <c r="E67" s="30" t="s">
        <v>103</v>
      </c>
      <c r="F67" s="82"/>
      <c r="G67" s="50"/>
      <c r="H67" s="83"/>
      <c r="I67" s="84" t="s">
        <v>103</v>
      </c>
    </row>
    <row r="68" spans="2:10" ht="15">
      <c r="B68" s="25"/>
      <c r="C68" s="86" t="s">
        <v>114</v>
      </c>
      <c r="D68" s="25"/>
      <c r="E68" s="28"/>
      <c r="F68" s="87"/>
      <c r="G68" s="54">
        <v>900</v>
      </c>
      <c r="H68" s="63">
        <v>0.0046</v>
      </c>
      <c r="I68" s="77"/>
      <c r="J68" s="73"/>
    </row>
    <row r="69" spans="2:9" ht="15">
      <c r="B69" s="25"/>
      <c r="C69" s="88" t="s">
        <v>115</v>
      </c>
      <c r="D69" s="25"/>
      <c r="E69" s="28"/>
      <c r="F69" s="87"/>
      <c r="G69" s="54"/>
      <c r="H69" s="63"/>
      <c r="I69" s="77"/>
    </row>
    <row r="70" spans="2:10" ht="15">
      <c r="B70" s="25"/>
      <c r="C70" s="86" t="s">
        <v>114</v>
      </c>
      <c r="D70" s="25"/>
      <c r="E70" s="28"/>
      <c r="F70" s="87"/>
      <c r="G70" s="54">
        <v>2999.98</v>
      </c>
      <c r="H70" s="63">
        <v>0.0152</v>
      </c>
      <c r="I70" s="77"/>
      <c r="J70" s="73"/>
    </row>
    <row r="71" spans="2:9" ht="15">
      <c r="B71" s="25"/>
      <c r="C71" s="86"/>
      <c r="D71" s="25"/>
      <c r="E71" s="28"/>
      <c r="F71" s="87"/>
      <c r="G71" s="56"/>
      <c r="H71" s="89"/>
      <c r="I71" s="77"/>
    </row>
    <row r="72" spans="2:9" ht="15">
      <c r="B72" s="25"/>
      <c r="C72" s="90" t="s">
        <v>116</v>
      </c>
      <c r="D72" s="25"/>
      <c r="E72" s="28"/>
      <c r="F72" s="87"/>
      <c r="G72" s="56"/>
      <c r="H72" s="89"/>
      <c r="I72" s="77"/>
    </row>
    <row r="73" spans="2:10" ht="15">
      <c r="B73" s="25"/>
      <c r="C73" s="78" t="s">
        <v>117</v>
      </c>
      <c r="D73" s="25"/>
      <c r="E73" s="28"/>
      <c r="F73" s="87"/>
      <c r="G73" s="54">
        <v>1012.6194192999999</v>
      </c>
      <c r="H73" s="55">
        <v>0.0051</v>
      </c>
      <c r="I73" s="77" t="s">
        <v>103</v>
      </c>
      <c r="J73" s="73"/>
    </row>
    <row r="74" spans="2:10" ht="15">
      <c r="B74" s="25"/>
      <c r="C74" s="86"/>
      <c r="D74" s="25"/>
      <c r="E74" s="71" t="s">
        <v>104</v>
      </c>
      <c r="F74" s="87"/>
      <c r="G74" s="91">
        <f>SUM(G57:G73)</f>
        <v>12743.5994193</v>
      </c>
      <c r="H74" s="92">
        <f>SUM(H57:H73)</f>
        <v>0.06456188930000001</v>
      </c>
      <c r="I74" s="93" t="s">
        <v>103</v>
      </c>
      <c r="J74" s="73"/>
    </row>
    <row r="75" spans="2:9" ht="15">
      <c r="B75" s="25"/>
      <c r="C75" s="86"/>
      <c r="D75" s="25"/>
      <c r="E75" s="28"/>
      <c r="F75" s="87"/>
      <c r="G75" s="94"/>
      <c r="H75" s="95"/>
      <c r="I75" s="77"/>
    </row>
    <row r="76" spans="2:11" ht="15">
      <c r="B76" s="25"/>
      <c r="C76" s="81" t="s">
        <v>118</v>
      </c>
      <c r="D76" s="25"/>
      <c r="E76" s="28"/>
      <c r="F76" s="87"/>
      <c r="G76" s="96">
        <f>67303.54-G73+G52+G44+G43+G42+G41+G40</f>
        <v>284.0435261999992</v>
      </c>
      <c r="H76" s="97">
        <v>0.0014000000000000002</v>
      </c>
      <c r="I76" s="77"/>
      <c r="J76" s="73"/>
      <c r="K76" s="98"/>
    </row>
    <row r="77" spans="2:9" ht="15">
      <c r="B77" s="25"/>
      <c r="C77" s="86"/>
      <c r="D77" s="25"/>
      <c r="E77" s="28"/>
      <c r="F77" s="87"/>
      <c r="G77" s="94"/>
      <c r="H77" s="95"/>
      <c r="I77" s="77"/>
    </row>
    <row r="78" spans="1:9" ht="18" customHeight="1">
      <c r="A78" s="70"/>
      <c r="B78" s="26"/>
      <c r="C78" s="26" t="s">
        <v>119</v>
      </c>
      <c r="D78" s="26"/>
      <c r="E78" s="30"/>
      <c r="F78" s="30"/>
      <c r="G78" s="30">
        <f>G76+G74+G56</f>
        <v>197443.9463339</v>
      </c>
      <c r="H78" s="72">
        <f>H76+H74+H56</f>
        <v>0.9999804073000002</v>
      </c>
      <c r="I78" s="77"/>
    </row>
    <row r="79" spans="2:9" ht="15">
      <c r="B79" s="99"/>
      <c r="C79" s="100"/>
      <c r="D79" s="100"/>
      <c r="E79" s="101"/>
      <c r="F79" s="101"/>
      <c r="G79" s="102"/>
      <c r="H79" s="103" t="s">
        <v>103</v>
      </c>
      <c r="I79" s="93" t="s">
        <v>103</v>
      </c>
    </row>
    <row r="80" spans="2:9" ht="15">
      <c r="B80" s="104" t="s">
        <v>120</v>
      </c>
      <c r="C80" s="105"/>
      <c r="D80" s="105"/>
      <c r="E80" s="105"/>
      <c r="F80" s="106"/>
      <c r="G80" s="107"/>
      <c r="H80" s="108" t="s">
        <v>103</v>
      </c>
      <c r="I80" s="77"/>
    </row>
    <row r="81" spans="2:9" ht="15">
      <c r="B81" s="109" t="s">
        <v>121</v>
      </c>
      <c r="C81" s="110" t="s">
        <v>122</v>
      </c>
      <c r="D81" s="105"/>
      <c r="E81" s="105"/>
      <c r="F81" s="106"/>
      <c r="G81" s="107"/>
      <c r="H81" s="108" t="s">
        <v>103</v>
      </c>
      <c r="I81" s="77"/>
    </row>
    <row r="82" spans="2:9" ht="15">
      <c r="B82" s="109" t="s">
        <v>123</v>
      </c>
      <c r="C82" s="110" t="s">
        <v>124</v>
      </c>
      <c r="D82" s="105"/>
      <c r="E82" s="105"/>
      <c r="F82" s="106"/>
      <c r="G82" s="107"/>
      <c r="H82" s="108" t="s">
        <v>103</v>
      </c>
      <c r="I82" s="77"/>
    </row>
    <row r="83" spans="2:9" ht="15">
      <c r="B83" s="109" t="s">
        <v>125</v>
      </c>
      <c r="C83" s="110" t="s">
        <v>126</v>
      </c>
      <c r="D83" s="110"/>
      <c r="E83" s="110"/>
      <c r="F83" s="110"/>
      <c r="G83" s="111"/>
      <c r="H83" s="112" t="s">
        <v>103</v>
      </c>
      <c r="I83" s="113"/>
    </row>
    <row r="84" spans="2:9" ht="15">
      <c r="B84" s="109"/>
      <c r="C84" s="114" t="s">
        <v>127</v>
      </c>
      <c r="D84" s="115" t="s">
        <v>128</v>
      </c>
      <c r="E84" s="115" t="s">
        <v>129</v>
      </c>
      <c r="F84" s="110"/>
      <c r="G84" s="111"/>
      <c r="H84" s="116" t="s">
        <v>103</v>
      </c>
      <c r="I84" s="113"/>
    </row>
    <row r="85" spans="2:9" ht="15">
      <c r="B85" s="109"/>
      <c r="C85" s="110" t="s">
        <v>130</v>
      </c>
      <c r="D85" s="117">
        <v>25.9083</v>
      </c>
      <c r="E85" s="117">
        <v>26.0797</v>
      </c>
      <c r="F85" s="110"/>
      <c r="G85" s="111"/>
      <c r="H85" s="112" t="s">
        <v>103</v>
      </c>
      <c r="I85" s="113"/>
    </row>
    <row r="86" spans="2:9" ht="15">
      <c r="B86" s="109"/>
      <c r="C86" s="110" t="s">
        <v>131</v>
      </c>
      <c r="D86" s="117">
        <v>25.0622</v>
      </c>
      <c r="E86" s="117">
        <v>25.2147</v>
      </c>
      <c r="F86" s="110"/>
      <c r="G86" s="111"/>
      <c r="H86" s="112"/>
      <c r="I86" s="113"/>
    </row>
    <row r="87" spans="2:9" s="33" customFormat="1" ht="15">
      <c r="B87" s="118"/>
      <c r="C87" s="110" t="s">
        <v>132</v>
      </c>
      <c r="D87" s="110"/>
      <c r="E87" s="110"/>
      <c r="F87" s="110"/>
      <c r="G87" s="111"/>
      <c r="H87" s="112"/>
      <c r="I87" s="113"/>
    </row>
    <row r="88" spans="2:9" s="33" customFormat="1" ht="12.75" customHeight="1">
      <c r="B88" s="109" t="s">
        <v>133</v>
      </c>
      <c r="C88" s="119" t="s">
        <v>134</v>
      </c>
      <c r="D88" s="110"/>
      <c r="E88" s="110"/>
      <c r="F88" s="110"/>
      <c r="G88" s="111"/>
      <c r="H88" s="112"/>
      <c r="I88" s="113"/>
    </row>
    <row r="89" spans="2:9" s="33" customFormat="1" ht="12.75" customHeight="1">
      <c r="B89" s="109" t="s">
        <v>135</v>
      </c>
      <c r="C89" s="119" t="s">
        <v>136</v>
      </c>
      <c r="D89" s="110"/>
      <c r="E89" s="110"/>
      <c r="F89" s="110"/>
      <c r="G89" s="111"/>
      <c r="H89" s="112"/>
      <c r="I89" s="113"/>
    </row>
    <row r="90" spans="2:9" s="33" customFormat="1" ht="12.75" customHeight="1">
      <c r="B90" s="109" t="s">
        <v>137</v>
      </c>
      <c r="C90" s="110" t="s">
        <v>138</v>
      </c>
      <c r="D90" s="110"/>
      <c r="E90" s="110"/>
      <c r="F90" s="110"/>
      <c r="G90" s="111"/>
      <c r="H90" s="112"/>
      <c r="I90" s="113"/>
    </row>
    <row r="91" spans="2:9" s="33" customFormat="1" ht="12.75" customHeight="1">
      <c r="B91" s="118"/>
      <c r="C91" s="110" t="s">
        <v>139</v>
      </c>
      <c r="D91" s="110"/>
      <c r="E91" s="110"/>
      <c r="F91" s="110"/>
      <c r="G91" s="111"/>
      <c r="H91" s="112"/>
      <c r="I91" s="113"/>
    </row>
    <row r="92" spans="2:9" s="33" customFormat="1" ht="12.75" customHeight="1">
      <c r="B92" s="109" t="s">
        <v>140</v>
      </c>
      <c r="C92" s="110" t="s">
        <v>141</v>
      </c>
      <c r="D92" s="110"/>
      <c r="E92" s="110"/>
      <c r="F92" s="110"/>
      <c r="G92" s="111"/>
      <c r="H92" s="112"/>
      <c r="I92" s="42"/>
    </row>
    <row r="93" spans="2:9" s="33" customFormat="1" ht="12.75" customHeight="1">
      <c r="B93" s="109" t="s">
        <v>142</v>
      </c>
      <c r="C93" s="120" t="s">
        <v>143</v>
      </c>
      <c r="D93" s="110"/>
      <c r="E93" s="110"/>
      <c r="F93" s="111"/>
      <c r="G93" s="111"/>
      <c r="H93" s="112"/>
      <c r="I93" s="42"/>
    </row>
    <row r="94" spans="2:9" s="33" customFormat="1" ht="12.75" customHeight="1">
      <c r="B94" s="109" t="s">
        <v>144</v>
      </c>
      <c r="C94" s="120" t="s">
        <v>145</v>
      </c>
      <c r="D94" s="110"/>
      <c r="E94" s="110"/>
      <c r="F94" s="111"/>
      <c r="G94" s="111"/>
      <c r="H94" s="112"/>
      <c r="I94" s="42"/>
    </row>
    <row r="95" spans="2:9" s="33" customFormat="1" ht="12.75" customHeight="1">
      <c r="B95" s="109" t="s">
        <v>146</v>
      </c>
      <c r="C95" s="120" t="s">
        <v>147</v>
      </c>
      <c r="D95" s="121"/>
      <c r="E95" s="110"/>
      <c r="F95" s="110"/>
      <c r="G95" s="111"/>
      <c r="H95" s="112"/>
      <c r="I95" s="42"/>
    </row>
    <row r="96" spans="2:9" s="33" customFormat="1" ht="12.75" customHeight="1">
      <c r="B96" s="109" t="s">
        <v>148</v>
      </c>
      <c r="C96" s="120" t="s">
        <v>149</v>
      </c>
      <c r="D96" s="121"/>
      <c r="E96" s="110"/>
      <c r="F96" s="110"/>
      <c r="G96" s="111"/>
      <c r="H96" s="112"/>
      <c r="I96" s="42"/>
    </row>
    <row r="97" spans="2:9" s="33" customFormat="1" ht="12.75" customHeight="1">
      <c r="B97" s="109" t="s">
        <v>150</v>
      </c>
      <c r="C97" s="110" t="s">
        <v>151</v>
      </c>
      <c r="D97" s="110"/>
      <c r="E97" s="110"/>
      <c r="F97" s="110"/>
      <c r="G97" s="111"/>
      <c r="H97" s="112"/>
      <c r="I97" s="42"/>
    </row>
    <row r="98" spans="2:9" s="33" customFormat="1" ht="8.25" customHeight="1">
      <c r="B98" s="122"/>
      <c r="C98" s="110"/>
      <c r="D98" s="110"/>
      <c r="E98" s="110"/>
      <c r="F98" s="110"/>
      <c r="G98" s="111"/>
      <c r="H98" s="112"/>
      <c r="I98" s="42"/>
    </row>
    <row r="99" spans="2:9" s="33" customFormat="1" ht="11.25">
      <c r="B99" s="122" t="s">
        <v>152</v>
      </c>
      <c r="C99" s="110" t="s">
        <v>153</v>
      </c>
      <c r="D99" s="110"/>
      <c r="E99" s="110"/>
      <c r="F99" s="110"/>
      <c r="G99" s="111"/>
      <c r="H99" s="112"/>
      <c r="I99" s="42"/>
    </row>
    <row r="100" spans="2:9" s="33" customFormat="1" ht="11.25">
      <c r="B100" s="122" t="s">
        <v>154</v>
      </c>
      <c r="C100" s="110" t="s">
        <v>155</v>
      </c>
      <c r="D100" s="110"/>
      <c r="E100" s="110"/>
      <c r="F100" s="110"/>
      <c r="G100" s="111"/>
      <c r="H100" s="112"/>
      <c r="I100" s="42"/>
    </row>
    <row r="101" spans="2:9" s="33" customFormat="1" ht="14.25">
      <c r="B101" s="123" t="s">
        <v>156</v>
      </c>
      <c r="C101" s="124" t="s">
        <v>157</v>
      </c>
      <c r="D101" s="124"/>
      <c r="E101" s="124"/>
      <c r="F101" s="124"/>
      <c r="G101" s="125"/>
      <c r="H101" s="126"/>
      <c r="I101" s="42"/>
    </row>
    <row r="102" spans="2:9" ht="15" hidden="1">
      <c r="B102" s="127" t="s">
        <v>158</v>
      </c>
      <c r="C102" s="124" t="s">
        <v>159</v>
      </c>
      <c r="D102" s="124"/>
      <c r="E102" s="124"/>
      <c r="F102" s="124"/>
      <c r="G102" s="125"/>
      <c r="H102" s="126"/>
      <c r="I102" s="128"/>
    </row>
    <row r="103" spans="2:9" ht="15">
      <c r="B103" s="105"/>
      <c r="C103" s="105"/>
      <c r="D103" s="105"/>
      <c r="E103" s="107"/>
      <c r="F103" s="129"/>
      <c r="G103" s="107"/>
      <c r="H103" s="105"/>
      <c r="I103" s="6"/>
    </row>
  </sheetData>
  <sheetProtection selectLockedCells="1" selectUnlockedCells="1"/>
  <mergeCells count="6">
    <mergeCell ref="B2:H2"/>
    <mergeCell ref="B4:H4"/>
    <mergeCell ref="B5:H5"/>
    <mergeCell ref="B6:H6"/>
    <mergeCell ref="B8:H8"/>
    <mergeCell ref="B10:H10"/>
  </mergeCells>
  <printOptions horizontalCentered="1"/>
  <pageMargins left="0.5" right="0.2" top="1.25" bottom="0.7666666666666666" header="0.5118055555555555" footer="0.6"/>
  <pageSetup horizontalDpi="300" verticalDpi="300" orientation="portrait" scale="68"/>
  <headerFooter alignWithMargins="0">
    <oddFooter>&amp;R&amp;"Times New Roman,Regular"&amp;12Page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44"/>
  <sheetViews>
    <sheetView zoomScale="97" zoomScaleNormal="97" workbookViewId="0" topLeftCell="A1">
      <selection activeCell="H28" sqref="H28"/>
    </sheetView>
  </sheetViews>
  <sheetFormatPr defaultColWidth="8.00390625" defaultRowHeight="15" customHeight="1"/>
  <cols>
    <col min="1" max="1" width="4.00390625" style="1" customWidth="1"/>
    <col min="2" max="2" width="6.57421875" style="1" customWidth="1"/>
    <col min="3" max="3" width="31.421875" style="1" customWidth="1"/>
    <col min="4" max="4" width="17.7109375" style="1" customWidth="1"/>
    <col min="5" max="6" width="20.28125" style="130" customWidth="1"/>
    <col min="7" max="7" width="18.421875" style="1" customWidth="1"/>
    <col min="8" max="16384" width="9.00390625" style="1" customWidth="1"/>
  </cols>
  <sheetData>
    <row r="1" ht="12.75" customHeight="1"/>
    <row r="2" spans="2:7" ht="18.75" customHeight="1">
      <c r="B2" s="7" t="s">
        <v>0</v>
      </c>
      <c r="C2" s="7"/>
      <c r="D2" s="7"/>
      <c r="E2" s="7"/>
      <c r="F2" s="7"/>
      <c r="G2" s="7"/>
    </row>
    <row r="3" spans="2:7" ht="12.75" customHeight="1">
      <c r="B3" s="131"/>
      <c r="G3" s="132"/>
    </row>
    <row r="4" spans="2:8" ht="15.75" customHeight="1">
      <c r="B4" s="14" t="s">
        <v>1</v>
      </c>
      <c r="C4" s="14"/>
      <c r="D4" s="14"/>
      <c r="E4" s="14"/>
      <c r="F4" s="14"/>
      <c r="G4" s="14"/>
      <c r="H4" s="133"/>
    </row>
    <row r="5" spans="2:8" ht="12.75" customHeight="1">
      <c r="B5" s="14" t="s">
        <v>160</v>
      </c>
      <c r="C5" s="14"/>
      <c r="D5" s="14"/>
      <c r="E5" s="14"/>
      <c r="F5" s="14"/>
      <c r="G5" s="14"/>
      <c r="H5" s="133"/>
    </row>
    <row r="6" spans="2:8" ht="19.5" customHeight="1">
      <c r="B6" s="134" t="s">
        <v>3</v>
      </c>
      <c r="C6" s="134"/>
      <c r="D6" s="134"/>
      <c r="E6" s="134"/>
      <c r="F6" s="134"/>
      <c r="G6" s="134"/>
      <c r="H6" s="135"/>
    </row>
    <row r="7" spans="2:8" ht="12.75" customHeight="1">
      <c r="B7" s="9"/>
      <c r="C7" s="10"/>
      <c r="D7" s="10"/>
      <c r="E7" s="10"/>
      <c r="F7" s="11"/>
      <c r="G7" s="12"/>
      <c r="H7" s="10"/>
    </row>
    <row r="8" spans="2:8" ht="12.75" customHeight="1">
      <c r="B8" s="14" t="s">
        <v>161</v>
      </c>
      <c r="C8" s="14"/>
      <c r="D8" s="14"/>
      <c r="E8" s="14"/>
      <c r="F8" s="14"/>
      <c r="G8" s="14"/>
      <c r="H8" s="133"/>
    </row>
    <row r="9" spans="2:7" ht="12.75" customHeight="1">
      <c r="B9" s="131"/>
      <c r="G9" s="132"/>
    </row>
    <row r="10" spans="2:7" s="136" customFormat="1" ht="40.5" customHeight="1">
      <c r="B10" s="137" t="s">
        <v>162</v>
      </c>
      <c r="C10" s="137"/>
      <c r="D10" s="137"/>
      <c r="E10" s="137"/>
      <c r="F10" s="137"/>
      <c r="G10" s="137"/>
    </row>
    <row r="11" spans="2:7" ht="15" customHeight="1">
      <c r="B11" s="131"/>
      <c r="G11" s="132"/>
    </row>
    <row r="12" spans="2:7" ht="15" customHeight="1">
      <c r="B12" s="138" t="s">
        <v>163</v>
      </c>
      <c r="G12" s="132"/>
    </row>
    <row r="13" spans="2:7" s="139" customFormat="1" ht="42" customHeight="1">
      <c r="B13" s="140" t="s">
        <v>164</v>
      </c>
      <c r="C13" s="141" t="s">
        <v>165</v>
      </c>
      <c r="D13" s="141" t="s">
        <v>166</v>
      </c>
      <c r="E13" s="142" t="s">
        <v>167</v>
      </c>
      <c r="F13" s="143" t="s">
        <v>168</v>
      </c>
      <c r="G13" s="140" t="s">
        <v>169</v>
      </c>
    </row>
    <row r="14" spans="2:7" ht="15" customHeight="1">
      <c r="B14" s="144" t="s">
        <v>170</v>
      </c>
      <c r="C14" s="145" t="s">
        <v>171</v>
      </c>
      <c r="D14" s="146"/>
      <c r="E14" s="147"/>
      <c r="F14" s="147"/>
      <c r="G14" s="148"/>
    </row>
    <row r="15" spans="2:7" ht="15" customHeight="1">
      <c r="B15" s="149">
        <v>1</v>
      </c>
      <c r="C15" s="150" t="s">
        <v>172</v>
      </c>
      <c r="D15" s="151">
        <v>-341400</v>
      </c>
      <c r="E15" s="152">
        <v>930.67495158</v>
      </c>
      <c r="F15" s="152">
        <v>945.25</v>
      </c>
      <c r="G15" s="153">
        <v>1012.6194192999999</v>
      </c>
    </row>
    <row r="16" spans="2:7" ht="15" customHeight="1">
      <c r="B16" s="149">
        <v>2</v>
      </c>
      <c r="C16" s="150" t="s">
        <v>173</v>
      </c>
      <c r="D16" s="151">
        <v>-411500</v>
      </c>
      <c r="E16" s="152">
        <v>2148.64039052</v>
      </c>
      <c r="F16" s="152">
        <v>2187.75</v>
      </c>
      <c r="G16" s="153"/>
    </row>
    <row r="17" spans="2:7" s="154" customFormat="1" ht="15" customHeight="1">
      <c r="B17" s="149">
        <v>3</v>
      </c>
      <c r="C17" s="154" t="s">
        <v>174</v>
      </c>
      <c r="D17" s="151">
        <v>-64950</v>
      </c>
      <c r="E17" s="152">
        <v>6397.48782602</v>
      </c>
      <c r="F17" s="152">
        <v>6568.05</v>
      </c>
      <c r="G17" s="153"/>
    </row>
    <row r="18" spans="2:7" s="154" customFormat="1" ht="15" customHeight="1">
      <c r="B18" s="149">
        <v>4</v>
      </c>
      <c r="C18" s="154" t="s">
        <v>175</v>
      </c>
      <c r="D18" s="155">
        <v>-786000</v>
      </c>
      <c r="E18" s="152">
        <v>352.37297561</v>
      </c>
      <c r="F18" s="152">
        <v>362.95</v>
      </c>
      <c r="G18" s="153"/>
    </row>
    <row r="19" spans="2:7" s="154" customFormat="1" ht="15" customHeight="1">
      <c r="B19" s="149">
        <v>5</v>
      </c>
      <c r="C19" s="150" t="s">
        <v>176</v>
      </c>
      <c r="D19" s="155">
        <v>-934741</v>
      </c>
      <c r="E19" s="152">
        <v>480.10497551</v>
      </c>
      <c r="F19" s="152">
        <v>494.95</v>
      </c>
      <c r="G19" s="153"/>
    </row>
    <row r="20" spans="2:7" ht="15" customHeight="1">
      <c r="B20" s="144" t="s">
        <v>177</v>
      </c>
      <c r="C20" s="145" t="s">
        <v>178</v>
      </c>
      <c r="D20" s="156"/>
      <c r="E20" s="147"/>
      <c r="F20" s="147"/>
      <c r="G20" s="153"/>
    </row>
    <row r="21" spans="2:7" s="154" customFormat="1" ht="15" customHeight="1">
      <c r="B21" s="157">
        <v>1</v>
      </c>
      <c r="C21" s="158" t="s">
        <v>179</v>
      </c>
      <c r="D21" s="155">
        <v>-60650000</v>
      </c>
      <c r="E21" s="159">
        <v>69.78746097</v>
      </c>
      <c r="F21" s="159">
        <v>69.3025</v>
      </c>
      <c r="G21" s="153"/>
    </row>
    <row r="22" spans="2:7" ht="15" customHeight="1">
      <c r="B22" s="160"/>
      <c r="C22" s="158"/>
      <c r="D22" s="161"/>
      <c r="E22" s="162"/>
      <c r="F22" s="162"/>
      <c r="G22" s="163"/>
    </row>
    <row r="23" spans="2:7" ht="15" customHeight="1">
      <c r="B23" s="164" t="s">
        <v>180</v>
      </c>
      <c r="C23" s="165"/>
      <c r="D23" s="165"/>
      <c r="E23" s="166"/>
      <c r="F23" s="166"/>
      <c r="G23" s="167"/>
    </row>
    <row r="24" spans="2:7" ht="27" customHeight="1">
      <c r="B24" s="168" t="s">
        <v>181</v>
      </c>
      <c r="C24" s="169" t="s">
        <v>182</v>
      </c>
      <c r="D24" s="169"/>
      <c r="E24" s="169"/>
      <c r="F24" s="169"/>
      <c r="G24" s="169"/>
    </row>
    <row r="25" spans="2:7" ht="9" customHeight="1">
      <c r="B25" s="131"/>
      <c r="G25" s="132"/>
    </row>
    <row r="26" spans="2:7" ht="33.75" customHeight="1">
      <c r="B26" s="170" t="s">
        <v>183</v>
      </c>
      <c r="C26" s="170"/>
      <c r="D26" s="170"/>
      <c r="E26" s="170"/>
      <c r="F26" s="170"/>
      <c r="G26" s="170"/>
    </row>
    <row r="27" spans="2:7" ht="70.5" customHeight="1">
      <c r="B27" s="140" t="s">
        <v>164</v>
      </c>
      <c r="C27" s="140" t="s">
        <v>184</v>
      </c>
      <c r="D27" s="140" t="s">
        <v>185</v>
      </c>
      <c r="E27" s="140" t="s">
        <v>186</v>
      </c>
      <c r="F27" s="140" t="s">
        <v>187</v>
      </c>
      <c r="G27" s="140" t="s">
        <v>188</v>
      </c>
    </row>
    <row r="28" spans="2:9" s="171" customFormat="1" ht="21.75" customHeight="1">
      <c r="B28" s="172">
        <v>1</v>
      </c>
      <c r="C28" s="173">
        <v>57764</v>
      </c>
      <c r="D28" s="173">
        <v>57764</v>
      </c>
      <c r="E28" s="174">
        <v>61895.8</v>
      </c>
      <c r="F28" s="174">
        <v>63624.29</v>
      </c>
      <c r="G28" s="175">
        <v>1728.49</v>
      </c>
      <c r="H28" s="176"/>
      <c r="I28" s="177">
        <f>F28-E28</f>
        <v>1728.489999999998</v>
      </c>
    </row>
    <row r="29" spans="2:7" ht="15" customHeight="1">
      <c r="B29" s="178" t="s">
        <v>181</v>
      </c>
      <c r="C29" s="161" t="s">
        <v>189</v>
      </c>
      <c r="D29" s="161"/>
      <c r="E29" s="162"/>
      <c r="F29" s="162"/>
      <c r="G29" s="163"/>
    </row>
    <row r="30" spans="2:7" ht="15" customHeight="1">
      <c r="B30" s="178"/>
      <c r="C30" s="161"/>
      <c r="D30" s="161"/>
      <c r="E30" s="162"/>
      <c r="F30" s="162"/>
      <c r="G30" s="163"/>
    </row>
    <row r="31" spans="2:7" ht="15" customHeight="1">
      <c r="B31" s="131"/>
      <c r="G31" s="132"/>
    </row>
    <row r="32" spans="2:7" ht="15" customHeight="1">
      <c r="B32" s="138" t="s">
        <v>190</v>
      </c>
      <c r="G32" s="132"/>
    </row>
    <row r="33" spans="2:7" ht="12.75" customHeight="1">
      <c r="B33" s="179"/>
      <c r="C33" s="179"/>
      <c r="D33" s="179"/>
      <c r="E33" s="179"/>
      <c r="F33" s="179"/>
      <c r="G33" s="179"/>
    </row>
    <row r="34" spans="2:7" ht="15" customHeight="1">
      <c r="B34" s="138" t="s">
        <v>191</v>
      </c>
      <c r="G34" s="132"/>
    </row>
    <row r="35" spans="2:7" ht="15" customHeight="1">
      <c r="B35" s="138"/>
      <c r="G35" s="132"/>
    </row>
    <row r="36" spans="2:7" ht="15" customHeight="1">
      <c r="B36" s="138" t="s">
        <v>192</v>
      </c>
      <c r="G36" s="132"/>
    </row>
    <row r="37" spans="2:7" ht="15" customHeight="1">
      <c r="B37" s="138"/>
      <c r="G37" s="132"/>
    </row>
    <row r="38" spans="2:7" ht="15" customHeight="1">
      <c r="B38" s="180" t="s">
        <v>193</v>
      </c>
      <c r="C38" s="181"/>
      <c r="D38" s="181"/>
      <c r="E38" s="182"/>
      <c r="F38" s="182"/>
      <c r="G38" s="183"/>
    </row>
    <row r="40" spans="2:7" ht="15" customHeight="1">
      <c r="B40" s="184" t="s">
        <v>194</v>
      </c>
      <c r="C40" s="184"/>
      <c r="D40" s="184"/>
      <c r="E40" s="184"/>
      <c r="F40" s="184"/>
      <c r="G40" s="184"/>
    </row>
    <row r="41" spans="2:7" ht="15" customHeight="1">
      <c r="B41" s="184"/>
      <c r="C41" s="184"/>
      <c r="D41" s="184"/>
      <c r="E41" s="184"/>
      <c r="F41" s="184"/>
      <c r="G41" s="184"/>
    </row>
    <row r="42" spans="2:7" ht="15" customHeight="1">
      <c r="B42" s="184"/>
      <c r="C42" s="184"/>
      <c r="D42" s="184"/>
      <c r="E42" s="184"/>
      <c r="F42" s="184"/>
      <c r="G42" s="184"/>
    </row>
    <row r="44" spans="2:7" ht="15" customHeight="1">
      <c r="B44" s="185" t="s">
        <v>195</v>
      </c>
      <c r="C44" s="185"/>
      <c r="D44" s="185"/>
      <c r="E44" s="185"/>
      <c r="F44" s="185"/>
      <c r="G44" s="185"/>
    </row>
  </sheetData>
  <sheetProtection selectLockedCells="1" selectUnlockedCells="1"/>
  <mergeCells count="12">
    <mergeCell ref="B2:G2"/>
    <mergeCell ref="B4:G4"/>
    <mergeCell ref="B5:G5"/>
    <mergeCell ref="B6:G6"/>
    <mergeCell ref="B8:G8"/>
    <mergeCell ref="B10:G10"/>
    <mergeCell ref="G15:G21"/>
    <mergeCell ref="C24:G24"/>
    <mergeCell ref="B26:G26"/>
    <mergeCell ref="B33:G33"/>
    <mergeCell ref="B40:G42"/>
    <mergeCell ref="B44:G44"/>
  </mergeCells>
  <printOptions horizontalCentered="1"/>
  <pageMargins left="0.5" right="0.2" top="1.25" bottom="0.3701388888888889" header="0.5118055555555555" footer="0.2"/>
  <pageSetup horizontalDpi="300" verticalDpi="300" orientation="portrait" scale="80"/>
  <headerFooter alignWithMargins="0">
    <oddFooter>&amp;R&amp;"Times New Roman,Regular"&amp;12Page &amp;P 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4"/>
  <sheetViews>
    <sheetView zoomScale="97" zoomScaleNormal="97" workbookViewId="0" topLeftCell="A1">
      <selection activeCell="A1" sqref="A1"/>
    </sheetView>
  </sheetViews>
  <sheetFormatPr defaultColWidth="11.421875" defaultRowHeight="12.75" customHeight="1"/>
  <cols>
    <col min="1" max="1" width="2.00390625" style="186" customWidth="1"/>
    <col min="2" max="2" width="7.421875" style="186" customWidth="1"/>
    <col min="3" max="3" width="14.28125" style="186" customWidth="1"/>
    <col min="4" max="4" width="34.140625" style="186" customWidth="1"/>
    <col min="5" max="5" width="14.8515625" style="186" customWidth="1"/>
    <col min="6" max="6" width="13.8515625" style="186" customWidth="1"/>
    <col min="7" max="7" width="13.421875" style="186" customWidth="1"/>
    <col min="8" max="8" width="13.7109375" style="187" customWidth="1"/>
    <col min="9" max="9" width="14.28125" style="188" customWidth="1"/>
    <col min="10" max="10" width="2.00390625" style="186" customWidth="1"/>
    <col min="11" max="12" width="11.57421875" style="189" customWidth="1"/>
    <col min="13" max="255" width="11.57421875" style="186" customWidth="1"/>
    <col min="256" max="16384" width="11.57421875" style="0" customWidth="1"/>
  </cols>
  <sheetData>
    <row r="1" spans="2:10" ht="12.75" customHeight="1">
      <c r="B1" s="190"/>
      <c r="C1" s="191"/>
      <c r="D1" s="191"/>
      <c r="E1" s="191"/>
      <c r="F1" s="191"/>
      <c r="G1" s="191"/>
      <c r="H1" s="192"/>
      <c r="I1" s="193"/>
      <c r="J1" s="194"/>
    </row>
    <row r="2" spans="2:10" ht="17.25" customHeight="1">
      <c r="B2" s="195" t="s">
        <v>0</v>
      </c>
      <c r="C2" s="195"/>
      <c r="D2" s="195"/>
      <c r="E2" s="195"/>
      <c r="F2" s="195"/>
      <c r="G2" s="195"/>
      <c r="H2" s="195"/>
      <c r="I2" s="195"/>
      <c r="J2" s="196"/>
    </row>
    <row r="3" spans="2:10" ht="12.75" customHeight="1">
      <c r="B3" s="197"/>
      <c r="C3" s="198"/>
      <c r="D3" s="198"/>
      <c r="E3" s="198"/>
      <c r="F3" s="198"/>
      <c r="G3" s="198"/>
      <c r="H3" s="199"/>
      <c r="I3" s="200"/>
      <c r="J3" s="201"/>
    </row>
    <row r="4" spans="2:10" ht="12.75" customHeight="1">
      <c r="B4" s="202" t="s">
        <v>1</v>
      </c>
      <c r="C4" s="202"/>
      <c r="D4" s="202"/>
      <c r="E4" s="202"/>
      <c r="F4" s="202"/>
      <c r="G4" s="202"/>
      <c r="H4" s="202"/>
      <c r="I4" s="202"/>
      <c r="J4" s="201"/>
    </row>
    <row r="5" spans="2:10" ht="12.75" customHeight="1">
      <c r="B5" s="202" t="s">
        <v>196</v>
      </c>
      <c r="C5" s="202"/>
      <c r="D5" s="202"/>
      <c r="E5" s="202"/>
      <c r="F5" s="202"/>
      <c r="G5" s="202"/>
      <c r="H5" s="202"/>
      <c r="I5" s="202"/>
      <c r="J5" s="201"/>
    </row>
    <row r="6" spans="2:10" ht="12.75" customHeight="1">
      <c r="B6" s="203" t="s">
        <v>3</v>
      </c>
      <c r="C6" s="203"/>
      <c r="D6" s="203"/>
      <c r="E6" s="203"/>
      <c r="F6" s="203"/>
      <c r="G6" s="203"/>
      <c r="H6" s="203"/>
      <c r="I6" s="203"/>
      <c r="J6" s="204"/>
    </row>
    <row r="7" spans="2:10" ht="12.75" customHeight="1">
      <c r="B7" s="197"/>
      <c r="C7" s="198"/>
      <c r="D7" s="198"/>
      <c r="E7" s="198"/>
      <c r="F7" s="198"/>
      <c r="G7" s="198"/>
      <c r="H7" s="199"/>
      <c r="I7" s="200"/>
      <c r="J7" s="201"/>
    </row>
    <row r="8" spans="2:10" ht="14.25" customHeight="1">
      <c r="B8" s="205" t="s">
        <v>197</v>
      </c>
      <c r="C8" s="205"/>
      <c r="D8" s="205"/>
      <c r="E8" s="205"/>
      <c r="F8" s="205"/>
      <c r="G8" s="205"/>
      <c r="H8" s="205"/>
      <c r="I8" s="205"/>
      <c r="J8" s="201"/>
    </row>
    <row r="9" spans="2:10" ht="12.75" customHeight="1">
      <c r="B9" s="206"/>
      <c r="C9" s="207"/>
      <c r="D9" s="207"/>
      <c r="E9" s="207"/>
      <c r="F9" s="207"/>
      <c r="G9" s="207"/>
      <c r="H9" s="208"/>
      <c r="I9" s="209"/>
      <c r="J9" s="201"/>
    </row>
    <row r="10" spans="2:10" ht="21" customHeight="1">
      <c r="B10" s="210" t="s">
        <v>198</v>
      </c>
      <c r="C10" s="210"/>
      <c r="D10" s="210"/>
      <c r="E10" s="210"/>
      <c r="F10" s="210"/>
      <c r="G10" s="210"/>
      <c r="H10" s="210"/>
      <c r="I10" s="210"/>
      <c r="J10" s="201"/>
    </row>
    <row r="11" spans="2:10" ht="38.25" customHeight="1">
      <c r="B11" s="211" t="s">
        <v>6</v>
      </c>
      <c r="C11" s="212" t="s">
        <v>199</v>
      </c>
      <c r="D11" s="212"/>
      <c r="E11" s="213" t="s">
        <v>8</v>
      </c>
      <c r="F11" s="213" t="s">
        <v>200</v>
      </c>
      <c r="G11" s="213" t="s">
        <v>10</v>
      </c>
      <c r="H11" s="214" t="s">
        <v>201</v>
      </c>
      <c r="I11" s="215" t="s">
        <v>12</v>
      </c>
      <c r="J11" s="216"/>
    </row>
    <row r="12" spans="2:10" ht="19.5" customHeight="1">
      <c r="B12" s="217" t="s">
        <v>202</v>
      </c>
      <c r="C12" s="218" t="s">
        <v>105</v>
      </c>
      <c r="D12" s="219"/>
      <c r="E12" s="219"/>
      <c r="I12" s="220"/>
      <c r="J12" s="216"/>
    </row>
    <row r="13" spans="2:10" ht="12.75" customHeight="1">
      <c r="B13" s="221" t="s">
        <v>203</v>
      </c>
      <c r="C13" s="218" t="s">
        <v>15</v>
      </c>
      <c r="D13" s="219"/>
      <c r="E13" s="219"/>
      <c r="H13" s="222" t="s">
        <v>102</v>
      </c>
      <c r="I13" s="223" t="s">
        <v>102</v>
      </c>
      <c r="J13" s="216"/>
    </row>
    <row r="14" spans="2:10" ht="12.75" customHeight="1">
      <c r="B14" s="221" t="s">
        <v>204</v>
      </c>
      <c r="C14" s="218" t="s">
        <v>106</v>
      </c>
      <c r="D14" s="219"/>
      <c r="E14" s="219"/>
      <c r="H14" s="222" t="s">
        <v>102</v>
      </c>
      <c r="I14" s="223" t="s">
        <v>102</v>
      </c>
      <c r="J14" s="216"/>
    </row>
    <row r="15" spans="2:10" ht="12.75" customHeight="1">
      <c r="B15" s="224" t="s">
        <v>205</v>
      </c>
      <c r="C15" s="218" t="s">
        <v>107</v>
      </c>
      <c r="D15" s="219"/>
      <c r="E15" s="219"/>
      <c r="H15" s="222" t="s">
        <v>102</v>
      </c>
      <c r="I15" s="223" t="s">
        <v>102</v>
      </c>
      <c r="J15" s="216"/>
    </row>
    <row r="16" spans="2:10" ht="18" customHeight="1">
      <c r="B16" s="225"/>
      <c r="C16" s="226" t="s">
        <v>206</v>
      </c>
      <c r="D16" s="227"/>
      <c r="E16" s="227"/>
      <c r="F16" s="228"/>
      <c r="G16" s="228"/>
      <c r="H16" s="229">
        <f>SUM(H13:H15)</f>
        <v>0</v>
      </c>
      <c r="I16" s="230">
        <f>SUM(I13:I15)</f>
        <v>0</v>
      </c>
      <c r="J16" s="216"/>
    </row>
    <row r="17" spans="2:10" ht="12.75" customHeight="1">
      <c r="B17" s="231"/>
      <c r="C17" s="218"/>
      <c r="D17" s="232"/>
      <c r="E17" s="232"/>
      <c r="H17" s="233"/>
      <c r="I17" s="234"/>
      <c r="J17" s="216"/>
    </row>
    <row r="18" spans="2:10" ht="18" customHeight="1">
      <c r="B18" s="217" t="s">
        <v>207</v>
      </c>
      <c r="C18" s="218" t="s">
        <v>208</v>
      </c>
      <c r="D18" s="219"/>
      <c r="E18" s="219"/>
      <c r="I18" s="220"/>
      <c r="J18" s="216"/>
    </row>
    <row r="19" spans="2:10" ht="18" customHeight="1">
      <c r="B19" s="221" t="s">
        <v>203</v>
      </c>
      <c r="C19" s="218" t="s">
        <v>209</v>
      </c>
      <c r="D19" s="219"/>
      <c r="E19" s="219"/>
      <c r="H19" s="222"/>
      <c r="I19" s="220"/>
      <c r="J19" s="216"/>
    </row>
    <row r="20" spans="2:10" ht="18" customHeight="1">
      <c r="B20" s="221"/>
      <c r="C20" s="235" t="s">
        <v>210</v>
      </c>
      <c r="D20" s="219"/>
      <c r="E20" s="235" t="s">
        <v>211</v>
      </c>
      <c r="F20" s="186" t="s">
        <v>212</v>
      </c>
      <c r="G20" s="236">
        <v>1000000</v>
      </c>
      <c r="H20" s="222">
        <v>1001.354</v>
      </c>
      <c r="I20" s="220">
        <v>3.43078127</v>
      </c>
      <c r="J20" s="216"/>
    </row>
    <row r="21" spans="2:12" s="237" customFormat="1" ht="15.75" customHeight="1">
      <c r="B21" s="238"/>
      <c r="C21" s="239" t="s">
        <v>213</v>
      </c>
      <c r="D21" s="240"/>
      <c r="E21" s="241"/>
      <c r="F21" s="242"/>
      <c r="G21" s="243"/>
      <c r="H21" s="244">
        <f>SUM(H20:H20)</f>
        <v>1001.354</v>
      </c>
      <c r="I21" s="245">
        <f>SUM(I20:I20)</f>
        <v>3.43078127</v>
      </c>
      <c r="J21" s="246"/>
      <c r="K21" s="247"/>
      <c r="L21" s="247"/>
    </row>
    <row r="22" spans="2:10" ht="12.75" customHeight="1">
      <c r="B22" s="221" t="s">
        <v>204</v>
      </c>
      <c r="C22" s="218" t="s">
        <v>110</v>
      </c>
      <c r="D22" s="248"/>
      <c r="E22" s="248"/>
      <c r="F22" s="248"/>
      <c r="G22" s="248"/>
      <c r="H22" s="222" t="s">
        <v>103</v>
      </c>
      <c r="I22" s="223" t="s">
        <v>103</v>
      </c>
      <c r="J22" s="216"/>
    </row>
    <row r="23" spans="2:10" ht="12.75" customHeight="1">
      <c r="B23" s="221"/>
      <c r="C23" s="235" t="s">
        <v>214</v>
      </c>
      <c r="D23" s="249"/>
      <c r="E23" s="249" t="s">
        <v>215</v>
      </c>
      <c r="F23" s="249" t="s">
        <v>216</v>
      </c>
      <c r="G23" s="236">
        <v>500000</v>
      </c>
      <c r="H23" s="222">
        <v>499.0099693</v>
      </c>
      <c r="I23" s="223">
        <v>1.70967915</v>
      </c>
      <c r="J23" s="216"/>
    </row>
    <row r="24" spans="2:10" ht="12.75" customHeight="1">
      <c r="B24" s="221"/>
      <c r="C24" s="235" t="s">
        <v>217</v>
      </c>
      <c r="D24" s="249"/>
      <c r="E24" s="249" t="s">
        <v>218</v>
      </c>
      <c r="F24" s="249" t="s">
        <v>216</v>
      </c>
      <c r="G24" s="236">
        <v>500000</v>
      </c>
      <c r="H24" s="222">
        <v>497.4745</v>
      </c>
      <c r="I24" s="223">
        <v>1.70441841</v>
      </c>
      <c r="J24" s="216"/>
    </row>
    <row r="25" spans="2:10" ht="12.75" customHeight="1">
      <c r="B25" s="221"/>
      <c r="C25" s="235" t="s">
        <v>219</v>
      </c>
      <c r="D25" s="249"/>
      <c r="E25" s="249" t="s">
        <v>220</v>
      </c>
      <c r="F25" s="249" t="s">
        <v>216</v>
      </c>
      <c r="G25" s="236">
        <v>500000</v>
      </c>
      <c r="H25" s="222">
        <v>493.9375</v>
      </c>
      <c r="I25" s="223">
        <v>1.69230015</v>
      </c>
      <c r="J25" s="216"/>
    </row>
    <row r="26" spans="2:10" ht="12.75" customHeight="1">
      <c r="B26" s="221"/>
      <c r="C26" s="235" t="s">
        <v>221</v>
      </c>
      <c r="D26" s="249"/>
      <c r="E26" s="249" t="s">
        <v>222</v>
      </c>
      <c r="F26" s="249" t="s">
        <v>223</v>
      </c>
      <c r="G26" s="236">
        <v>500000</v>
      </c>
      <c r="H26" s="222">
        <v>493.228</v>
      </c>
      <c r="I26" s="223">
        <v>1.6898693</v>
      </c>
      <c r="J26" s="216"/>
    </row>
    <row r="27" spans="1:12" s="242" customFormat="1" ht="15" customHeight="1">
      <c r="A27" s="186"/>
      <c r="B27" s="250"/>
      <c r="C27" s="251" t="s">
        <v>224</v>
      </c>
      <c r="D27" s="252"/>
      <c r="E27" s="252"/>
      <c r="F27" s="252"/>
      <c r="G27" s="253"/>
      <c r="H27" s="254">
        <f>SUM(H23:H26)</f>
        <v>1983.6499693</v>
      </c>
      <c r="I27" s="255">
        <f>SUM(I23:I26)</f>
        <v>6.796267009999999</v>
      </c>
      <c r="J27" s="256"/>
      <c r="K27" s="257"/>
      <c r="L27" s="257"/>
    </row>
    <row r="28" spans="2:10" ht="12.75" customHeight="1">
      <c r="B28" s="221" t="s">
        <v>205</v>
      </c>
      <c r="C28" s="258" t="s">
        <v>225</v>
      </c>
      <c r="D28" s="258"/>
      <c r="E28" s="248"/>
      <c r="F28" s="248"/>
      <c r="G28" s="248"/>
      <c r="H28" s="259"/>
      <c r="I28" s="260"/>
      <c r="J28" s="216"/>
    </row>
    <row r="29" spans="2:10" ht="12.75" customHeight="1">
      <c r="B29" s="221"/>
      <c r="C29" s="261" t="s">
        <v>226</v>
      </c>
      <c r="D29" s="261"/>
      <c r="E29" s="262" t="s">
        <v>227</v>
      </c>
      <c r="F29" s="186" t="s">
        <v>212</v>
      </c>
      <c r="G29" s="236">
        <v>2000000</v>
      </c>
      <c r="H29" s="259">
        <v>1996.5828940000001</v>
      </c>
      <c r="I29" s="260">
        <v>6.84057705</v>
      </c>
      <c r="J29" s="216"/>
    </row>
    <row r="30" spans="2:10" ht="12.75" customHeight="1">
      <c r="B30" s="221"/>
      <c r="C30" s="261" t="s">
        <v>228</v>
      </c>
      <c r="D30" s="261"/>
      <c r="E30" s="262" t="s">
        <v>229</v>
      </c>
      <c r="F30" s="186" t="s">
        <v>212</v>
      </c>
      <c r="G30" s="236">
        <v>1500000</v>
      </c>
      <c r="H30" s="259">
        <v>1499.225175</v>
      </c>
      <c r="I30" s="260">
        <v>5.13655875</v>
      </c>
      <c r="J30" s="216"/>
    </row>
    <row r="31" spans="2:10" ht="12.75" customHeight="1">
      <c r="B31" s="221"/>
      <c r="C31" s="261" t="s">
        <v>230</v>
      </c>
      <c r="D31" s="261"/>
      <c r="E31" s="263" t="s">
        <v>231</v>
      </c>
      <c r="F31" s="186" t="s">
        <v>212</v>
      </c>
      <c r="G31" s="236">
        <v>1500000</v>
      </c>
      <c r="H31" s="259">
        <v>1492.521</v>
      </c>
      <c r="I31" s="260">
        <v>5.11358929</v>
      </c>
      <c r="J31" s="216"/>
    </row>
    <row r="32" spans="2:10" ht="12.75" customHeight="1">
      <c r="B32" s="221"/>
      <c r="C32" s="261" t="s">
        <v>232</v>
      </c>
      <c r="D32" s="261"/>
      <c r="E32" s="262" t="s">
        <v>233</v>
      </c>
      <c r="F32" s="186" t="s">
        <v>212</v>
      </c>
      <c r="G32" s="236">
        <v>1500000</v>
      </c>
      <c r="H32" s="259">
        <v>1489.2615</v>
      </c>
      <c r="I32" s="260">
        <v>5.10242178</v>
      </c>
      <c r="J32" s="216"/>
    </row>
    <row r="33" spans="2:10" ht="12.75" customHeight="1">
      <c r="B33" s="221"/>
      <c r="C33" s="261" t="s">
        <v>234</v>
      </c>
      <c r="D33" s="261"/>
      <c r="E33" s="262" t="s">
        <v>235</v>
      </c>
      <c r="F33" s="186" t="s">
        <v>212</v>
      </c>
      <c r="G33" s="236">
        <v>1500000</v>
      </c>
      <c r="H33" s="259">
        <v>1487.3925</v>
      </c>
      <c r="I33" s="260">
        <v>5.09601832</v>
      </c>
      <c r="J33" s="216"/>
    </row>
    <row r="34" spans="2:10" ht="12.75" customHeight="1">
      <c r="B34" s="221"/>
      <c r="C34" s="261" t="s">
        <v>236</v>
      </c>
      <c r="D34" s="261"/>
      <c r="E34" s="262" t="s">
        <v>237</v>
      </c>
      <c r="F34" s="186" t="s">
        <v>212</v>
      </c>
      <c r="G34" s="236">
        <v>1500000</v>
      </c>
      <c r="H34" s="259">
        <v>1487.3925</v>
      </c>
      <c r="I34" s="260">
        <v>5.09601832</v>
      </c>
      <c r="J34" s="216"/>
    </row>
    <row r="35" spans="2:10" ht="12.75" customHeight="1">
      <c r="B35" s="221"/>
      <c r="C35" s="261" t="s">
        <v>238</v>
      </c>
      <c r="D35" s="261"/>
      <c r="E35" s="262" t="s">
        <v>239</v>
      </c>
      <c r="F35" s="186" t="s">
        <v>212</v>
      </c>
      <c r="G35" s="236">
        <v>1500000</v>
      </c>
      <c r="H35" s="259">
        <v>1485.771</v>
      </c>
      <c r="I35" s="260">
        <v>5.09046283</v>
      </c>
      <c r="J35" s="216"/>
    </row>
    <row r="36" spans="2:10" ht="12.75" customHeight="1">
      <c r="B36" s="221"/>
      <c r="C36" s="261" t="s">
        <v>240</v>
      </c>
      <c r="D36" s="261"/>
      <c r="E36" s="262" t="s">
        <v>241</v>
      </c>
      <c r="F36" s="186" t="s">
        <v>212</v>
      </c>
      <c r="G36" s="236">
        <v>1500000</v>
      </c>
      <c r="H36" s="259">
        <v>1482.2715</v>
      </c>
      <c r="I36" s="260">
        <v>5.07847305</v>
      </c>
      <c r="J36" s="216"/>
    </row>
    <row r="37" spans="2:10" ht="12.75" customHeight="1">
      <c r="B37" s="221"/>
      <c r="C37" s="261" t="s">
        <v>242</v>
      </c>
      <c r="D37" s="261"/>
      <c r="E37" s="262" t="s">
        <v>243</v>
      </c>
      <c r="F37" s="186" t="s">
        <v>212</v>
      </c>
      <c r="G37" s="236">
        <v>1500000</v>
      </c>
      <c r="H37" s="259">
        <v>1478.9025</v>
      </c>
      <c r="I37" s="260">
        <v>5.06693037</v>
      </c>
      <c r="J37" s="216"/>
    </row>
    <row r="38" spans="2:10" ht="12.75" customHeight="1">
      <c r="B38" s="221"/>
      <c r="C38" s="261" t="s">
        <v>244</v>
      </c>
      <c r="D38" s="261"/>
      <c r="E38" s="262" t="s">
        <v>245</v>
      </c>
      <c r="F38" s="186" t="s">
        <v>212</v>
      </c>
      <c r="G38" s="236">
        <v>1000000</v>
      </c>
      <c r="H38" s="259">
        <v>997.1427120999999</v>
      </c>
      <c r="I38" s="260">
        <v>3.4163528</v>
      </c>
      <c r="J38" s="216"/>
    </row>
    <row r="39" spans="2:10" ht="12.75" customHeight="1">
      <c r="B39" s="221"/>
      <c r="C39" s="261" t="s">
        <v>246</v>
      </c>
      <c r="D39" s="261"/>
      <c r="E39" s="262" t="s">
        <v>247</v>
      </c>
      <c r="F39" s="186" t="s">
        <v>212</v>
      </c>
      <c r="G39" s="236">
        <v>1000000</v>
      </c>
      <c r="H39" s="259">
        <v>996.204</v>
      </c>
      <c r="I39" s="260">
        <v>3.41313664</v>
      </c>
      <c r="J39" s="216"/>
    </row>
    <row r="40" spans="2:10" ht="12.75" customHeight="1">
      <c r="B40" s="221"/>
      <c r="C40" s="264" t="s">
        <v>248</v>
      </c>
      <c r="D40" s="264"/>
      <c r="E40" s="262" t="s">
        <v>249</v>
      </c>
      <c r="F40" s="186" t="s">
        <v>212</v>
      </c>
      <c r="G40" s="236">
        <v>1000000</v>
      </c>
      <c r="H40" s="259">
        <v>996.204</v>
      </c>
      <c r="I40" s="260">
        <v>3.41313664</v>
      </c>
      <c r="J40" s="216"/>
    </row>
    <row r="41" spans="2:10" ht="12.75" customHeight="1">
      <c r="B41" s="221"/>
      <c r="C41" s="264" t="s">
        <v>250</v>
      </c>
      <c r="D41" s="264"/>
      <c r="E41" s="262" t="s">
        <v>251</v>
      </c>
      <c r="F41" s="186" t="s">
        <v>212</v>
      </c>
      <c r="G41" s="236">
        <v>1000000</v>
      </c>
      <c r="H41" s="259">
        <v>993.895</v>
      </c>
      <c r="I41" s="260">
        <v>3.40522567</v>
      </c>
      <c r="J41" s="216"/>
    </row>
    <row r="42" spans="2:10" ht="12.75" customHeight="1">
      <c r="B42" s="221"/>
      <c r="C42" s="264" t="s">
        <v>252</v>
      </c>
      <c r="D42" s="264"/>
      <c r="E42" s="262" t="s">
        <v>253</v>
      </c>
      <c r="F42" s="186" t="s">
        <v>212</v>
      </c>
      <c r="G42" s="236">
        <v>1000000</v>
      </c>
      <c r="H42" s="259">
        <v>989.303</v>
      </c>
      <c r="I42" s="260">
        <v>3.38949283</v>
      </c>
      <c r="J42" s="216"/>
    </row>
    <row r="43" spans="2:10" ht="12.75" customHeight="1">
      <c r="B43" s="221"/>
      <c r="C43" s="264" t="s">
        <v>254</v>
      </c>
      <c r="D43" s="264"/>
      <c r="E43" s="262" t="s">
        <v>255</v>
      </c>
      <c r="F43" s="186" t="s">
        <v>212</v>
      </c>
      <c r="G43" s="236">
        <v>1000000</v>
      </c>
      <c r="H43" s="259">
        <v>987.063</v>
      </c>
      <c r="I43" s="260">
        <v>3.38181827</v>
      </c>
      <c r="J43" s="216"/>
    </row>
    <row r="44" spans="2:10" ht="14.25" customHeight="1">
      <c r="B44" s="250"/>
      <c r="C44" s="251" t="s">
        <v>256</v>
      </c>
      <c r="D44" s="251"/>
      <c r="E44" s="265"/>
      <c r="F44" s="265"/>
      <c r="G44" s="265"/>
      <c r="H44" s="254">
        <f>SUM(H29:H43)</f>
        <v>19859.132281099995</v>
      </c>
      <c r="I44" s="255">
        <f>SUM(I29:I43)</f>
        <v>68.04021261</v>
      </c>
      <c r="J44" s="216"/>
    </row>
    <row r="45" spans="2:10" ht="12.75" customHeight="1">
      <c r="B45" s="224" t="s">
        <v>257</v>
      </c>
      <c r="C45" s="251" t="s">
        <v>258</v>
      </c>
      <c r="D45" s="251"/>
      <c r="E45" s="219"/>
      <c r="H45" s="266">
        <v>5569</v>
      </c>
      <c r="I45" s="267">
        <v>19.08018632</v>
      </c>
      <c r="J45" s="216"/>
    </row>
    <row r="46" spans="2:10" ht="18" customHeight="1">
      <c r="B46" s="225"/>
      <c r="C46" s="226" t="s">
        <v>213</v>
      </c>
      <c r="D46" s="268"/>
      <c r="E46" s="268"/>
      <c r="F46" s="268"/>
      <c r="G46" s="268"/>
      <c r="H46" s="269">
        <f>H45+H44+H27+H21</f>
        <v>28413.136250399995</v>
      </c>
      <c r="I46" s="270">
        <f>I45+I44+I27+I21+I16</f>
        <v>97.34744720999998</v>
      </c>
      <c r="J46" s="216"/>
    </row>
    <row r="47" spans="2:10" ht="12.75" customHeight="1">
      <c r="B47" s="231"/>
      <c r="C47" s="248"/>
      <c r="D47" s="248"/>
      <c r="E47" s="248"/>
      <c r="F47" s="248"/>
      <c r="G47" s="248"/>
      <c r="H47" s="259"/>
      <c r="I47" s="260"/>
      <c r="J47" s="216"/>
    </row>
    <row r="48" spans="2:10" ht="18" customHeight="1">
      <c r="B48" s="217" t="s">
        <v>259</v>
      </c>
      <c r="C48" s="218" t="s">
        <v>260</v>
      </c>
      <c r="D48" s="219"/>
      <c r="E48" s="219"/>
      <c r="I48" s="220"/>
      <c r="J48" s="216"/>
    </row>
    <row r="49" spans="2:10" ht="12.75" customHeight="1">
      <c r="B49" s="231"/>
      <c r="C49" s="271" t="s">
        <v>261</v>
      </c>
      <c r="D49" s="271"/>
      <c r="G49" s="272"/>
      <c r="H49" s="222">
        <v>100</v>
      </c>
      <c r="I49" s="223">
        <v>0.34261423</v>
      </c>
      <c r="J49" s="216"/>
    </row>
    <row r="50" spans="2:10" ht="12.75" customHeight="1">
      <c r="B50" s="231"/>
      <c r="C50" s="273" t="s">
        <v>262</v>
      </c>
      <c r="D50" s="273"/>
      <c r="G50" s="272"/>
      <c r="H50" s="222">
        <v>100</v>
      </c>
      <c r="I50" s="223">
        <v>0.34261423</v>
      </c>
      <c r="J50" s="216"/>
    </row>
    <row r="51" spans="2:10" ht="20.25" customHeight="1">
      <c r="B51" s="274"/>
      <c r="C51" s="275" t="s">
        <v>263</v>
      </c>
      <c r="D51" s="276"/>
      <c r="E51" s="277"/>
      <c r="F51" s="277"/>
      <c r="G51" s="277"/>
      <c r="H51" s="254">
        <f>SUM(H49:H50)</f>
        <v>200</v>
      </c>
      <c r="I51" s="255">
        <f>SUM(I49:I50)</f>
        <v>0.68522846</v>
      </c>
      <c r="J51" s="216"/>
    </row>
    <row r="52" spans="2:10" ht="12.75" customHeight="1">
      <c r="B52" s="231"/>
      <c r="C52" s="248"/>
      <c r="D52" s="248"/>
      <c r="E52" s="248"/>
      <c r="F52" s="248"/>
      <c r="G52" s="248"/>
      <c r="H52" s="259"/>
      <c r="I52" s="260"/>
      <c r="J52" s="216"/>
    </row>
    <row r="53" spans="2:10" ht="12.75" customHeight="1">
      <c r="B53" s="217" t="s">
        <v>264</v>
      </c>
      <c r="C53" s="218" t="s">
        <v>265</v>
      </c>
      <c r="D53" s="219"/>
      <c r="E53" s="219"/>
      <c r="I53" s="220"/>
      <c r="J53" s="216"/>
    </row>
    <row r="54" spans="2:10" ht="12.75" customHeight="1">
      <c r="B54" s="231"/>
      <c r="C54" s="218" t="s">
        <v>266</v>
      </c>
      <c r="D54" s="219"/>
      <c r="E54" s="219"/>
      <c r="H54" s="222">
        <v>574.2097636100007</v>
      </c>
      <c r="I54" s="223">
        <v>1.9673243443729982</v>
      </c>
      <c r="J54" s="216"/>
    </row>
    <row r="55" spans="2:10" ht="20.25" customHeight="1">
      <c r="B55" s="225"/>
      <c r="C55" s="226" t="s">
        <v>267</v>
      </c>
      <c r="D55" s="227"/>
      <c r="E55" s="227"/>
      <c r="F55" s="228"/>
      <c r="G55" s="228"/>
      <c r="H55" s="229">
        <f>H54</f>
        <v>574.2097636100007</v>
      </c>
      <c r="I55" s="230">
        <f>I54</f>
        <v>1.9673243443729982</v>
      </c>
      <c r="J55" s="216"/>
    </row>
    <row r="56" spans="2:10" ht="12.75" customHeight="1">
      <c r="B56" s="231"/>
      <c r="C56" s="235"/>
      <c r="D56" s="219"/>
      <c r="E56" s="219"/>
      <c r="I56" s="220"/>
      <c r="J56" s="216"/>
    </row>
    <row r="57" spans="2:10" ht="21.75" customHeight="1">
      <c r="B57" s="278"/>
      <c r="C57" s="279" t="s">
        <v>268</v>
      </c>
      <c r="D57" s="279"/>
      <c r="E57" s="279"/>
      <c r="F57" s="279"/>
      <c r="G57" s="279"/>
      <c r="H57" s="280">
        <f>H55+H51+H46+H16</f>
        <v>29187.346014009996</v>
      </c>
      <c r="I57" s="281">
        <f>I55+I51+I46+I16</f>
        <v>100.00000001437299</v>
      </c>
      <c r="J57" s="216"/>
    </row>
    <row r="58" spans="2:10" ht="12.75" customHeight="1">
      <c r="B58" s="282"/>
      <c r="C58" s="283"/>
      <c r="D58" s="283"/>
      <c r="E58" s="283"/>
      <c r="F58" s="283"/>
      <c r="G58" s="283"/>
      <c r="H58" s="284"/>
      <c r="I58" s="285"/>
      <c r="J58" s="216"/>
    </row>
    <row r="59" spans="2:10" ht="12.75" customHeight="1">
      <c r="B59" s="286" t="s">
        <v>120</v>
      </c>
      <c r="C59" s="287"/>
      <c r="D59" s="287"/>
      <c r="E59" s="287"/>
      <c r="F59" s="287"/>
      <c r="G59" s="287"/>
      <c r="H59" s="288" t="s">
        <v>103</v>
      </c>
      <c r="I59" s="289" t="s">
        <v>103</v>
      </c>
      <c r="J59" s="290"/>
    </row>
    <row r="60" spans="2:10" ht="12.75" customHeight="1">
      <c r="B60" s="291" t="s">
        <v>121</v>
      </c>
      <c r="C60" s="287" t="s">
        <v>269</v>
      </c>
      <c r="D60" s="287"/>
      <c r="E60" s="287"/>
      <c r="F60" s="287"/>
      <c r="G60" s="287"/>
      <c r="H60" s="288"/>
      <c r="I60" s="289" t="s">
        <v>103</v>
      </c>
      <c r="J60" s="290"/>
    </row>
    <row r="61" spans="2:10" ht="12.75" customHeight="1">
      <c r="B61" s="291" t="s">
        <v>123</v>
      </c>
      <c r="C61" s="287" t="s">
        <v>270</v>
      </c>
      <c r="D61" s="287"/>
      <c r="E61" s="287"/>
      <c r="F61" s="287"/>
      <c r="G61" s="287"/>
      <c r="H61" s="288"/>
      <c r="I61" s="289" t="s">
        <v>103</v>
      </c>
      <c r="J61" s="290"/>
    </row>
    <row r="62" spans="2:10" ht="25.5" customHeight="1">
      <c r="B62" s="291"/>
      <c r="C62" s="292" t="s">
        <v>271</v>
      </c>
      <c r="D62" s="268"/>
      <c r="E62" s="268"/>
      <c r="F62" s="268"/>
      <c r="G62" s="293"/>
      <c r="H62" s="294" t="s">
        <v>272</v>
      </c>
      <c r="I62" s="295" t="s">
        <v>273</v>
      </c>
      <c r="J62" s="290"/>
    </row>
    <row r="63" spans="2:10" ht="12.75" customHeight="1">
      <c r="B63" s="291"/>
      <c r="C63" s="292" t="s">
        <v>130</v>
      </c>
      <c r="D63" s="268"/>
      <c r="E63" s="268"/>
      <c r="F63" s="268"/>
      <c r="G63" s="293"/>
      <c r="H63" s="296"/>
      <c r="I63" s="297"/>
      <c r="J63" s="290"/>
    </row>
    <row r="64" spans="2:10" ht="12.75" customHeight="1">
      <c r="B64" s="291"/>
      <c r="C64" s="298" t="s">
        <v>274</v>
      </c>
      <c r="D64" s="299"/>
      <c r="E64" s="299"/>
      <c r="F64" s="299"/>
      <c r="G64" s="300"/>
      <c r="H64" s="296">
        <v>1068.7675</v>
      </c>
      <c r="I64" s="301">
        <v>1073.6149</v>
      </c>
      <c r="J64" s="290"/>
    </row>
    <row r="65" spans="2:10" ht="12.75" customHeight="1">
      <c r="B65" s="291"/>
      <c r="C65" s="298" t="s">
        <v>275</v>
      </c>
      <c r="D65" s="299"/>
      <c r="E65" s="299"/>
      <c r="F65" s="299"/>
      <c r="G65" s="300"/>
      <c r="H65" s="296">
        <v>1000.1999993590493</v>
      </c>
      <c r="I65" s="301">
        <v>1000.1999992438864</v>
      </c>
      <c r="J65" s="290"/>
    </row>
    <row r="66" spans="2:10" ht="12.75" customHeight="1">
      <c r="B66" s="291"/>
      <c r="C66" s="298" t="s">
        <v>276</v>
      </c>
      <c r="D66" s="299"/>
      <c r="E66" s="299"/>
      <c r="F66" s="299"/>
      <c r="G66" s="300"/>
      <c r="H66" s="296">
        <v>1001.9974</v>
      </c>
      <c r="I66" s="301">
        <v>1001.9001</v>
      </c>
      <c r="J66" s="290"/>
    </row>
    <row r="67" spans="2:10" ht="12.75" customHeight="1">
      <c r="B67" s="291"/>
      <c r="C67" s="298" t="s">
        <v>277</v>
      </c>
      <c r="D67" s="299"/>
      <c r="E67" s="299"/>
      <c r="F67" s="299"/>
      <c r="G67" s="300"/>
      <c r="H67" s="296">
        <v>1003.9993</v>
      </c>
      <c r="I67" s="301">
        <v>1003.9019</v>
      </c>
      <c r="J67" s="290"/>
    </row>
    <row r="68" spans="2:10" ht="12.75" customHeight="1">
      <c r="B68" s="291"/>
      <c r="C68" s="292" t="s">
        <v>131</v>
      </c>
      <c r="D68" s="268"/>
      <c r="E68" s="268"/>
      <c r="F68" s="268"/>
      <c r="G68" s="293"/>
      <c r="H68" s="296"/>
      <c r="I68" s="301"/>
      <c r="J68" s="290"/>
    </row>
    <row r="69" spans="2:10" ht="12.75" customHeight="1">
      <c r="B69" s="291"/>
      <c r="C69" s="298" t="s">
        <v>278</v>
      </c>
      <c r="D69" s="299"/>
      <c r="E69" s="299"/>
      <c r="F69" s="299"/>
      <c r="G69" s="300"/>
      <c r="H69" s="296">
        <v>1067.5124</v>
      </c>
      <c r="I69" s="301">
        <v>1072.2688</v>
      </c>
      <c r="J69" s="290"/>
    </row>
    <row r="70" spans="2:10" ht="12.75" customHeight="1">
      <c r="B70" s="291"/>
      <c r="C70" s="298" t="s">
        <v>279</v>
      </c>
      <c r="D70" s="299"/>
      <c r="E70" s="299"/>
      <c r="F70" s="299"/>
      <c r="G70" s="300"/>
      <c r="H70" s="296">
        <v>1000.1999987877215</v>
      </c>
      <c r="I70" s="301">
        <v>1000.1999986472276</v>
      </c>
      <c r="J70" s="290"/>
    </row>
    <row r="71" spans="2:10" ht="12.75" customHeight="1">
      <c r="B71" s="291"/>
      <c r="C71" s="298" t="s">
        <v>280</v>
      </c>
      <c r="D71" s="299"/>
      <c r="E71" s="299"/>
      <c r="F71" s="299"/>
      <c r="G71" s="300"/>
      <c r="H71" s="296">
        <v>1001.9807</v>
      </c>
      <c r="I71" s="301">
        <v>1001.8837</v>
      </c>
      <c r="J71" s="290"/>
    </row>
    <row r="72" spans="2:10" ht="12.75" customHeight="1">
      <c r="B72" s="291"/>
      <c r="C72" s="298" t="s">
        <v>281</v>
      </c>
      <c r="D72" s="299"/>
      <c r="E72" s="299"/>
      <c r="F72" s="299"/>
      <c r="G72" s="300"/>
      <c r="H72" s="296">
        <v>1003.9828</v>
      </c>
      <c r="I72" s="301">
        <v>1003.8855</v>
      </c>
      <c r="J72" s="290"/>
    </row>
    <row r="73" spans="2:10" ht="12.75" customHeight="1">
      <c r="B73" s="291"/>
      <c r="C73" s="302"/>
      <c r="D73" s="303"/>
      <c r="E73" s="303"/>
      <c r="F73" s="303"/>
      <c r="G73" s="303"/>
      <c r="H73" s="288"/>
      <c r="I73" s="289"/>
      <c r="J73" s="290"/>
    </row>
    <row r="74" spans="2:10" ht="12.75" customHeight="1">
      <c r="B74" s="304" t="s">
        <v>125</v>
      </c>
      <c r="C74" s="287" t="s">
        <v>282</v>
      </c>
      <c r="D74" s="287"/>
      <c r="E74" s="287"/>
      <c r="F74" s="287"/>
      <c r="G74" s="287"/>
      <c r="H74" s="288"/>
      <c r="I74" s="289"/>
      <c r="J74" s="290"/>
    </row>
    <row r="75" spans="2:10" ht="31.5" customHeight="1">
      <c r="B75" s="304"/>
      <c r="C75" s="305" t="s">
        <v>283</v>
      </c>
      <c r="D75" s="305" t="s">
        <v>284</v>
      </c>
      <c r="E75" s="305" t="s">
        <v>285</v>
      </c>
      <c r="F75" s="305" t="s">
        <v>286</v>
      </c>
      <c r="G75" s="287"/>
      <c r="H75" s="288"/>
      <c r="I75" s="289"/>
      <c r="J75" s="290"/>
    </row>
    <row r="76" spans="2:10" ht="12.75" customHeight="1">
      <c r="B76" s="304"/>
      <c r="C76" s="306">
        <v>43617</v>
      </c>
      <c r="D76" s="307" t="s">
        <v>287</v>
      </c>
      <c r="E76" s="308">
        <v>3.5125288099999996</v>
      </c>
      <c r="F76" s="308">
        <v>3.2526199500000006</v>
      </c>
      <c r="G76" s="287"/>
      <c r="H76" s="309"/>
      <c r="I76" s="289"/>
      <c r="J76" s="290"/>
    </row>
    <row r="77" spans="2:10" ht="12.75" customHeight="1">
      <c r="B77" s="304"/>
      <c r="C77" s="310"/>
      <c r="D77" s="310"/>
      <c r="E77" s="310"/>
      <c r="F77" s="310"/>
      <c r="G77" s="287"/>
      <c r="H77" s="309"/>
      <c r="I77" s="289"/>
      <c r="J77" s="290"/>
    </row>
    <row r="78" spans="2:10" ht="31.5" customHeight="1">
      <c r="B78" s="304"/>
      <c r="C78" s="305" t="s">
        <v>283</v>
      </c>
      <c r="D78" s="305" t="s">
        <v>288</v>
      </c>
      <c r="E78" s="305" t="s">
        <v>285</v>
      </c>
      <c r="F78" s="305" t="s">
        <v>286</v>
      </c>
      <c r="G78" s="287"/>
      <c r="H78" s="309"/>
      <c r="I78" s="289"/>
      <c r="J78" s="290"/>
    </row>
    <row r="79" spans="2:10" ht="12.75" customHeight="1">
      <c r="B79" s="304"/>
      <c r="C79" s="306">
        <v>43617</v>
      </c>
      <c r="D79" s="307" t="s">
        <v>289</v>
      </c>
      <c r="E79" s="308">
        <v>3.4548240799999994</v>
      </c>
      <c r="F79" s="308">
        <v>3.1991850800000003</v>
      </c>
      <c r="G79" s="287"/>
      <c r="H79" s="309"/>
      <c r="I79" s="289"/>
      <c r="J79" s="290"/>
    </row>
    <row r="80" spans="2:10" ht="12.75" customHeight="1">
      <c r="B80" s="304"/>
      <c r="C80" s="310"/>
      <c r="D80" s="310"/>
      <c r="E80" s="310"/>
      <c r="F80" s="310"/>
      <c r="G80" s="287"/>
      <c r="H80" s="288"/>
      <c r="I80" s="289"/>
      <c r="J80" s="290"/>
    </row>
    <row r="81" spans="2:10" ht="31.5" customHeight="1">
      <c r="B81" s="304"/>
      <c r="C81" s="305" t="s">
        <v>283</v>
      </c>
      <c r="D81" s="305" t="s">
        <v>290</v>
      </c>
      <c r="E81" s="305" t="s">
        <v>285</v>
      </c>
      <c r="F81" s="305" t="s">
        <v>286</v>
      </c>
      <c r="G81" s="287"/>
      <c r="H81" s="288"/>
      <c r="I81" s="289"/>
      <c r="J81" s="290"/>
    </row>
    <row r="82" spans="2:10" ht="12.75" customHeight="1">
      <c r="B82" s="304"/>
      <c r="C82" s="307" t="s">
        <v>291</v>
      </c>
      <c r="D82" s="307" t="s">
        <v>292</v>
      </c>
      <c r="E82" s="308">
        <v>0.85683255</v>
      </c>
      <c r="F82" s="308">
        <v>0.7934314</v>
      </c>
      <c r="G82" s="287"/>
      <c r="H82" s="288"/>
      <c r="I82" s="289"/>
      <c r="J82" s="290"/>
    </row>
    <row r="83" spans="2:10" ht="12.75" customHeight="1">
      <c r="B83" s="304"/>
      <c r="C83" s="307" t="s">
        <v>293</v>
      </c>
      <c r="D83" s="307" t="s">
        <v>292</v>
      </c>
      <c r="E83" s="308">
        <v>0.85420695</v>
      </c>
      <c r="F83" s="308">
        <v>0.79100008</v>
      </c>
      <c r="G83" s="287"/>
      <c r="H83" s="288"/>
      <c r="I83" s="289"/>
      <c r="J83" s="290"/>
    </row>
    <row r="84" spans="2:10" ht="12.75" customHeight="1">
      <c r="B84" s="304"/>
      <c r="C84" s="307" t="s">
        <v>294</v>
      </c>
      <c r="D84" s="307" t="s">
        <v>292</v>
      </c>
      <c r="E84" s="308">
        <v>0.7897209000000001</v>
      </c>
      <c r="F84" s="308">
        <v>0.73128567</v>
      </c>
      <c r="G84" s="287"/>
      <c r="H84" s="288"/>
      <c r="I84" s="289"/>
      <c r="J84" s="290"/>
    </row>
    <row r="85" spans="2:10" ht="12.75" customHeight="1">
      <c r="B85" s="304"/>
      <c r="C85" s="307" t="s">
        <v>295</v>
      </c>
      <c r="D85" s="307" t="s">
        <v>292</v>
      </c>
      <c r="E85" s="308">
        <v>0.83220142</v>
      </c>
      <c r="F85" s="308">
        <v>0.77062285</v>
      </c>
      <c r="G85" s="287"/>
      <c r="H85" s="288"/>
      <c r="I85" s="289"/>
      <c r="J85" s="290"/>
    </row>
    <row r="86" spans="2:10" ht="12.75" customHeight="1">
      <c r="B86" s="304"/>
      <c r="C86" s="307"/>
      <c r="D86" s="307"/>
      <c r="E86" s="308"/>
      <c r="F86" s="308"/>
      <c r="G86" s="287"/>
      <c r="H86" s="288"/>
      <c r="I86" s="289"/>
      <c r="J86" s="290"/>
    </row>
    <row r="87" spans="2:10" ht="12.75" customHeight="1">
      <c r="B87" s="304"/>
      <c r="C87" s="310"/>
      <c r="D87" s="310"/>
      <c r="E87" s="310"/>
      <c r="F87" s="310"/>
      <c r="G87" s="287"/>
      <c r="H87" s="288"/>
      <c r="I87" s="289"/>
      <c r="J87" s="290"/>
    </row>
    <row r="88" spans="2:10" ht="31.5" customHeight="1">
      <c r="B88" s="304"/>
      <c r="C88" s="305" t="s">
        <v>283</v>
      </c>
      <c r="D88" s="305" t="s">
        <v>296</v>
      </c>
      <c r="E88" s="305" t="s">
        <v>285</v>
      </c>
      <c r="F88" s="305" t="s">
        <v>286</v>
      </c>
      <c r="G88" s="287"/>
      <c r="H88" s="288"/>
      <c r="I88" s="289"/>
      <c r="J88" s="290"/>
    </row>
    <row r="89" spans="2:10" ht="12.75" customHeight="1">
      <c r="B89" s="304"/>
      <c r="C89" s="307" t="s">
        <v>291</v>
      </c>
      <c r="D89" s="307" t="s">
        <v>297</v>
      </c>
      <c r="E89" s="308">
        <v>0.84291516</v>
      </c>
      <c r="F89" s="308">
        <v>0.78054382</v>
      </c>
      <c r="G89" s="287"/>
      <c r="H89" s="288"/>
      <c r="I89" s="289"/>
      <c r="J89" s="290"/>
    </row>
    <row r="90" spans="2:10" ht="12.75" customHeight="1">
      <c r="B90" s="304"/>
      <c r="C90" s="307" t="s">
        <v>293</v>
      </c>
      <c r="D90" s="307" t="s">
        <v>297</v>
      </c>
      <c r="E90" s="308">
        <v>0.82506215</v>
      </c>
      <c r="F90" s="308">
        <v>0.76401184</v>
      </c>
      <c r="G90" s="287"/>
      <c r="H90" s="288"/>
      <c r="I90" s="289"/>
      <c r="J90" s="290"/>
    </row>
    <row r="91" spans="2:10" ht="12.75" customHeight="1">
      <c r="B91" s="304"/>
      <c r="C91" s="307" t="s">
        <v>294</v>
      </c>
      <c r="D91" s="307" t="s">
        <v>297</v>
      </c>
      <c r="E91" s="308">
        <v>0.77598992</v>
      </c>
      <c r="F91" s="308">
        <v>0.7185707</v>
      </c>
      <c r="G91" s="287"/>
      <c r="H91" s="288"/>
      <c r="I91" s="289"/>
      <c r="J91" s="290"/>
    </row>
    <row r="92" spans="2:10" ht="12.75" customHeight="1">
      <c r="B92" s="304"/>
      <c r="C92" s="307" t="s">
        <v>295</v>
      </c>
      <c r="D92" s="307" t="s">
        <v>297</v>
      </c>
      <c r="E92" s="308">
        <v>0.8183406400000001</v>
      </c>
      <c r="F92" s="308">
        <v>0.75778769</v>
      </c>
      <c r="G92" s="287"/>
      <c r="H92" s="288"/>
      <c r="I92" s="289"/>
      <c r="J92" s="290"/>
    </row>
    <row r="93" spans="2:10" ht="12.75" customHeight="1">
      <c r="B93" s="304"/>
      <c r="C93" s="307"/>
      <c r="D93" s="307"/>
      <c r="E93" s="308"/>
      <c r="F93" s="308"/>
      <c r="G93" s="287"/>
      <c r="H93" s="288"/>
      <c r="I93" s="289"/>
      <c r="J93" s="290"/>
    </row>
    <row r="94" spans="2:10" ht="12.75" customHeight="1">
      <c r="B94" s="304"/>
      <c r="C94" s="310"/>
      <c r="D94" s="310"/>
      <c r="E94" s="311"/>
      <c r="F94" s="311"/>
      <c r="G94" s="287"/>
      <c r="H94" s="288"/>
      <c r="I94" s="289"/>
      <c r="J94" s="290"/>
    </row>
    <row r="95" spans="2:10" ht="31.5" customHeight="1">
      <c r="B95" s="304"/>
      <c r="C95" s="305" t="s">
        <v>283</v>
      </c>
      <c r="D95" s="305" t="s">
        <v>298</v>
      </c>
      <c r="E95" s="305" t="s">
        <v>285</v>
      </c>
      <c r="F95" s="305" t="s">
        <v>286</v>
      </c>
      <c r="G95" s="287"/>
      <c r="H95" s="288"/>
      <c r="I95" s="289"/>
      <c r="J95" s="290"/>
    </row>
    <row r="96" spans="2:10" ht="12.75" customHeight="1">
      <c r="B96" s="304"/>
      <c r="C96" s="312">
        <v>43640</v>
      </c>
      <c r="D96" s="307" t="s">
        <v>299</v>
      </c>
      <c r="E96" s="308">
        <v>3.34564094</v>
      </c>
      <c r="F96" s="308">
        <v>3.09808092</v>
      </c>
      <c r="G96" s="287"/>
      <c r="H96" s="288"/>
      <c r="I96" s="289"/>
      <c r="J96" s="290"/>
    </row>
    <row r="97" spans="2:10" ht="12.75" customHeight="1">
      <c r="B97" s="304"/>
      <c r="C97" s="310"/>
      <c r="D97" s="310"/>
      <c r="E97" s="310"/>
      <c r="F97" s="310"/>
      <c r="G97" s="287"/>
      <c r="H97" s="288"/>
      <c r="I97" s="289"/>
      <c r="J97" s="290"/>
    </row>
    <row r="98" spans="2:10" ht="31.5" customHeight="1">
      <c r="B98" s="304"/>
      <c r="C98" s="305" t="s">
        <v>283</v>
      </c>
      <c r="D98" s="305" t="s">
        <v>300</v>
      </c>
      <c r="E98" s="305" t="s">
        <v>285</v>
      </c>
      <c r="F98" s="305" t="s">
        <v>286</v>
      </c>
      <c r="G98" s="287"/>
      <c r="H98" s="288"/>
      <c r="I98" s="289"/>
      <c r="J98" s="290"/>
    </row>
    <row r="99" spans="2:12" ht="12.75" customHeight="1">
      <c r="B99" s="304"/>
      <c r="C99" s="312">
        <v>43640</v>
      </c>
      <c r="D99" s="307" t="s">
        <v>301</v>
      </c>
      <c r="E99" s="308">
        <v>3.20699244</v>
      </c>
      <c r="F99" s="308">
        <v>2.96969169</v>
      </c>
      <c r="G99" s="287"/>
      <c r="H99" s="288"/>
      <c r="I99" s="289"/>
      <c r="J99" s="290"/>
      <c r="K99" s="313">
        <f>E99+E96+E93+E91+E90+E89+E86+E84+E83+E82+E79+E76+E92+E85</f>
        <v>20.11525596</v>
      </c>
      <c r="L99" s="313">
        <f>F99+F96+F93+F91+F90+F89+F86+F84+F83+F82+F79+F76+F92+F85</f>
        <v>18.62683169</v>
      </c>
    </row>
    <row r="100" spans="2:12" ht="12.75" customHeight="1">
      <c r="B100" s="304"/>
      <c r="C100" s="314"/>
      <c r="D100" s="314"/>
      <c r="E100" s="315"/>
      <c r="F100" s="315"/>
      <c r="G100" s="287"/>
      <c r="H100" s="288"/>
      <c r="I100" s="289"/>
      <c r="J100" s="290"/>
      <c r="K100" s="189">
        <v>20.115255960000002</v>
      </c>
      <c r="L100" s="189">
        <v>18.626831690000003</v>
      </c>
    </row>
    <row r="101" spans="2:12" ht="12.75" customHeight="1">
      <c r="B101" s="291"/>
      <c r="C101" s="316" t="s">
        <v>302</v>
      </c>
      <c r="D101" s="303"/>
      <c r="E101" s="303"/>
      <c r="F101" s="303"/>
      <c r="G101" s="303"/>
      <c r="H101" s="288"/>
      <c r="I101" s="289"/>
      <c r="J101" s="290"/>
      <c r="K101" s="313">
        <f>K100-K99</f>
        <v>0</v>
      </c>
      <c r="L101" s="313">
        <f>L100-L99</f>
        <v>0</v>
      </c>
    </row>
    <row r="102" spans="2:10" ht="12.75" customHeight="1">
      <c r="B102" s="317"/>
      <c r="C102" s="287" t="s">
        <v>303</v>
      </c>
      <c r="D102" s="287"/>
      <c r="E102" s="287"/>
      <c r="F102" s="287"/>
      <c r="G102" s="287"/>
      <c r="H102" s="288"/>
      <c r="I102" s="289"/>
      <c r="J102" s="290"/>
    </row>
    <row r="103" spans="2:10" ht="12.75" customHeight="1">
      <c r="B103" s="291" t="s">
        <v>133</v>
      </c>
      <c r="C103" s="303" t="s">
        <v>136</v>
      </c>
      <c r="D103" s="287"/>
      <c r="E103" s="287"/>
      <c r="F103" s="287"/>
      <c r="G103" s="287"/>
      <c r="H103" s="288"/>
      <c r="I103" s="289"/>
      <c r="J103" s="290"/>
    </row>
    <row r="104" spans="2:10" ht="12.75" customHeight="1">
      <c r="B104" s="291" t="s">
        <v>135</v>
      </c>
      <c r="C104" s="287" t="s">
        <v>304</v>
      </c>
      <c r="D104" s="287"/>
      <c r="E104" s="287"/>
      <c r="F104" s="287"/>
      <c r="G104" s="287"/>
      <c r="H104" s="288"/>
      <c r="I104" s="289"/>
      <c r="J104" s="290"/>
    </row>
    <row r="105" spans="2:10" ht="12.75" customHeight="1">
      <c r="B105" s="291" t="s">
        <v>137</v>
      </c>
      <c r="C105" s="287" t="s">
        <v>305</v>
      </c>
      <c r="D105" s="287"/>
      <c r="E105" s="287"/>
      <c r="F105" s="287"/>
      <c r="G105" s="287"/>
      <c r="H105" s="288"/>
      <c r="I105" s="289"/>
      <c r="J105" s="201"/>
    </row>
    <row r="106" spans="2:10" ht="12.75" customHeight="1">
      <c r="B106" s="304" t="s">
        <v>140</v>
      </c>
      <c r="C106" s="287" t="s">
        <v>306</v>
      </c>
      <c r="D106" s="287"/>
      <c r="E106" s="287"/>
      <c r="F106" s="287"/>
      <c r="G106" s="287"/>
      <c r="H106" s="288"/>
      <c r="I106" s="289"/>
      <c r="J106" s="201"/>
    </row>
    <row r="107" spans="2:10" ht="12.75" customHeight="1">
      <c r="B107" s="304" t="s">
        <v>142</v>
      </c>
      <c r="C107" s="287" t="s">
        <v>151</v>
      </c>
      <c r="D107" s="287"/>
      <c r="E107" s="287"/>
      <c r="F107" s="287"/>
      <c r="G107" s="287"/>
      <c r="H107" s="288"/>
      <c r="I107" s="289"/>
      <c r="J107" s="201"/>
    </row>
    <row r="108" spans="2:10" ht="12.75" customHeight="1">
      <c r="B108" s="291" t="s">
        <v>144</v>
      </c>
      <c r="C108" s="287" t="s">
        <v>307</v>
      </c>
      <c r="D108" s="287"/>
      <c r="E108" s="287"/>
      <c r="F108" s="287"/>
      <c r="G108" s="287"/>
      <c r="H108" s="288"/>
      <c r="I108" s="289"/>
      <c r="J108" s="201"/>
    </row>
    <row r="109" spans="2:10" ht="12.75" customHeight="1">
      <c r="B109" s="304"/>
      <c r="C109" s="318" t="s">
        <v>308</v>
      </c>
      <c r="D109" s="319"/>
      <c r="E109" s="319"/>
      <c r="F109" s="319"/>
      <c r="G109" s="319"/>
      <c r="H109" s="320">
        <v>0.6804000000000001</v>
      </c>
      <c r="I109" s="289"/>
      <c r="J109" s="201"/>
    </row>
    <row r="110" spans="2:10" ht="12.75" customHeight="1">
      <c r="B110" s="304"/>
      <c r="C110" s="318" t="s">
        <v>309</v>
      </c>
      <c r="D110" s="319"/>
      <c r="E110" s="319"/>
      <c r="F110" s="319"/>
      <c r="G110" s="319"/>
      <c r="H110" s="320">
        <v>0.034300000000000004</v>
      </c>
      <c r="I110" s="289"/>
      <c r="J110" s="201"/>
    </row>
    <row r="111" spans="2:10" ht="12.75" customHeight="1">
      <c r="B111" s="304"/>
      <c r="C111" s="318" t="s">
        <v>110</v>
      </c>
      <c r="D111" s="319"/>
      <c r="E111" s="319"/>
      <c r="F111" s="319"/>
      <c r="G111" s="319"/>
      <c r="H111" s="320">
        <v>0.068</v>
      </c>
      <c r="I111" s="289"/>
      <c r="J111" s="201"/>
    </row>
    <row r="112" spans="2:10" ht="12.75" customHeight="1">
      <c r="B112" s="304"/>
      <c r="C112" s="318" t="s">
        <v>310</v>
      </c>
      <c r="D112" s="319"/>
      <c r="E112" s="319"/>
      <c r="F112" s="319"/>
      <c r="G112" s="319"/>
      <c r="H112" s="320">
        <v>0.2173</v>
      </c>
      <c r="I112" s="289"/>
      <c r="J112" s="201"/>
    </row>
    <row r="113" spans="2:10" ht="12.75" customHeight="1">
      <c r="B113" s="304"/>
      <c r="C113" s="287"/>
      <c r="D113" s="287"/>
      <c r="E113" s="287"/>
      <c r="F113" s="287"/>
      <c r="G113" s="287"/>
      <c r="H113" s="321"/>
      <c r="I113" s="289"/>
      <c r="J113" s="201"/>
    </row>
    <row r="114" spans="2:10" ht="12.75" customHeight="1">
      <c r="B114" s="291" t="s">
        <v>146</v>
      </c>
      <c r="C114" s="287" t="s">
        <v>311</v>
      </c>
      <c r="D114" s="287"/>
      <c r="E114" s="287"/>
      <c r="F114" s="287"/>
      <c r="G114" s="287"/>
      <c r="H114" s="249"/>
      <c r="I114" s="289"/>
      <c r="J114" s="201"/>
    </row>
    <row r="115" spans="2:11" ht="12.75" customHeight="1">
      <c r="B115" s="304"/>
      <c r="C115" s="318" t="s">
        <v>212</v>
      </c>
      <c r="D115" s="319"/>
      <c r="E115" s="319"/>
      <c r="F115" s="319"/>
      <c r="G115" s="319"/>
      <c r="H115" s="320">
        <v>0.7147</v>
      </c>
      <c r="I115" s="289"/>
      <c r="J115" s="201"/>
      <c r="K115" s="322"/>
    </row>
    <row r="116" spans="2:11" ht="12.75" customHeight="1">
      <c r="B116" s="304"/>
      <c r="C116" s="318" t="s">
        <v>312</v>
      </c>
      <c r="D116" s="319"/>
      <c r="E116" s="319"/>
      <c r="F116" s="319"/>
      <c r="G116" s="319"/>
      <c r="H116" s="320">
        <v>0.068</v>
      </c>
      <c r="I116" s="289"/>
      <c r="J116" s="201"/>
      <c r="K116" s="322"/>
    </row>
    <row r="117" spans="2:10" ht="12.75" customHeight="1">
      <c r="B117" s="304"/>
      <c r="C117" s="323" t="s">
        <v>310</v>
      </c>
      <c r="D117" s="324"/>
      <c r="E117" s="324"/>
      <c r="F117" s="324"/>
      <c r="G117" s="324"/>
      <c r="H117" s="325">
        <v>0.2173</v>
      </c>
      <c r="I117" s="289"/>
      <c r="J117" s="201"/>
    </row>
    <row r="118" spans="2:10" ht="12.75" customHeight="1">
      <c r="B118" s="304"/>
      <c r="C118" s="287"/>
      <c r="D118" s="287"/>
      <c r="E118" s="287"/>
      <c r="F118" s="287"/>
      <c r="G118" s="287"/>
      <c r="H118" s="288"/>
      <c r="I118" s="289"/>
      <c r="J118" s="201"/>
    </row>
    <row r="119" spans="2:10" ht="12.75" customHeight="1">
      <c r="B119" s="291" t="s">
        <v>148</v>
      </c>
      <c r="C119" s="287" t="s">
        <v>313</v>
      </c>
      <c r="D119" s="287"/>
      <c r="E119" s="287"/>
      <c r="F119" s="287"/>
      <c r="G119" s="287"/>
      <c r="H119" s="288"/>
      <c r="I119" s="289"/>
      <c r="J119" s="201"/>
    </row>
    <row r="120" spans="2:10" ht="12.75" customHeight="1">
      <c r="B120" s="291" t="s">
        <v>150</v>
      </c>
      <c r="C120" s="287" t="s">
        <v>314</v>
      </c>
      <c r="D120" s="287"/>
      <c r="E120" s="287"/>
      <c r="F120" s="287"/>
      <c r="G120" s="287"/>
      <c r="H120" s="288"/>
      <c r="I120" s="289"/>
      <c r="J120" s="201"/>
    </row>
    <row r="121" spans="2:10" ht="12.75" customHeight="1">
      <c r="B121" s="326"/>
      <c r="C121" s="287"/>
      <c r="D121" s="287"/>
      <c r="E121" s="287"/>
      <c r="F121" s="287"/>
      <c r="G121" s="287"/>
      <c r="H121" s="288"/>
      <c r="I121" s="289"/>
      <c r="J121" s="201"/>
    </row>
    <row r="122" spans="2:10" ht="12.75" customHeight="1">
      <c r="B122" s="327" t="s">
        <v>315</v>
      </c>
      <c r="C122" s="287" t="s">
        <v>316</v>
      </c>
      <c r="D122" s="287"/>
      <c r="E122" s="287"/>
      <c r="F122" s="287"/>
      <c r="G122" s="287"/>
      <c r="H122" s="288"/>
      <c r="I122" s="289"/>
      <c r="J122" s="201"/>
    </row>
    <row r="123" spans="2:10" ht="12.75" customHeight="1">
      <c r="B123" s="328"/>
      <c r="C123" s="329"/>
      <c r="D123" s="329"/>
      <c r="E123" s="329"/>
      <c r="F123" s="329"/>
      <c r="G123" s="329"/>
      <c r="H123" s="330"/>
      <c r="I123" s="331"/>
      <c r="J123" s="332"/>
    </row>
    <row r="124" spans="2:10" ht="12.75" customHeight="1">
      <c r="B124" s="287"/>
      <c r="C124" s="287"/>
      <c r="D124" s="287"/>
      <c r="E124" s="287"/>
      <c r="F124" s="287"/>
      <c r="G124" s="287"/>
      <c r="H124" s="288"/>
      <c r="I124" s="333"/>
      <c r="J124" s="194"/>
    </row>
  </sheetData>
  <sheetProtection selectLockedCells="1" selectUnlockedCells="1"/>
  <mergeCells count="12">
    <mergeCell ref="B2:I2"/>
    <mergeCell ref="B4:I4"/>
    <mergeCell ref="B5:I5"/>
    <mergeCell ref="B6:I6"/>
    <mergeCell ref="B8:I8"/>
    <mergeCell ref="B10:I10"/>
    <mergeCell ref="C11:D11"/>
    <mergeCell ref="C28:D28"/>
    <mergeCell ref="C44:D44"/>
    <mergeCell ref="C45:D45"/>
    <mergeCell ref="C49:D49"/>
    <mergeCell ref="C50:D50"/>
  </mergeCells>
  <hyperlinks>
    <hyperlink ref="C101" r:id="rId1" display="For more details on Dividend history visit our website on following path: https://amc.ppfas.com/schemes/parag-parikh-liquid-fund/dividend/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2019-07-05T17:25:04Z</dcterms:modified>
  <cp:category/>
  <cp:version/>
  <cp:contentType/>
  <cp:contentStatus/>
  <cp:revision>1</cp:revision>
</cp:coreProperties>
</file>