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1"/>
  </bookViews>
  <sheets>
    <sheet name="Index" sheetId="1" r:id="rId1"/>
    <sheet name="PPLTVF" sheetId="2" r:id="rId2"/>
    <sheet name="PPLF" sheetId="3" r:id="rId3"/>
    <sheet name="PPTSF" sheetId="4" state="hidden" r:id="rId4"/>
  </sheets>
  <externalReferences>
    <externalReference r:id="rId7"/>
  </externalReferences>
  <definedNames>
    <definedName name="_xlfn.IFERROR" hidden="1">#NAME?</definedName>
    <definedName name="_xlfn.SUMIFS" hidden="1">#NAME?</definedName>
    <definedName name="XDO_?AUM?">'PPLTVF'!$G$14</definedName>
    <definedName name="XDO_?CLASS_3?">'PPLTVF'!$C$8:$C$28</definedName>
    <definedName name="XDO_?CLASS_3?1?">'PPLF'!$C$8:$C$20</definedName>
    <definedName name="XDO_?CLASS_3?2?" localSheetId="3">'PPTSF'!$C$8:$C$23</definedName>
    <definedName name="XDO_?CLASS_3?2?">#REF!</definedName>
    <definedName name="XDO_?CLASS_4?">'PPLTVF'!$C$9</definedName>
    <definedName name="XDO_?CS_1?">'PPLTVF'!$G$12</definedName>
    <definedName name="XDO_?CS_2?">'PPLTVF'!$H$12</definedName>
    <definedName name="XDO_?FINAL_ISIN?">'PPLTVF'!$D$11:$D$53</definedName>
    <definedName name="XDO_?FINAL_ISIN?1?">'PPLF'!$D$18:$D$20</definedName>
    <definedName name="XDO_?FINAL_ISIN?10?">'PPTSF'!$D$10:$D$66</definedName>
    <definedName name="XDO_?FINAL_ISIN?2?">'PPLF'!$D$18:$D$26</definedName>
    <definedName name="XDO_?FINAL_ISIN?3?">'PPLF'!$D$18:$D$30</definedName>
    <definedName name="XDO_?FINAL_ISIN?4?">'PPLF'!$D$18:$D$47</definedName>
    <definedName name="XDO_?FINAL_ISIN?5?">'PPLF'!$D$18:$D$55</definedName>
    <definedName name="XDO_?FINAL_ISIN?6?">'PPLF'!$D$18:$D$64</definedName>
    <definedName name="XDO_?FINAL_ISIN?7?">'PPLF'!$D$18:$D$68</definedName>
    <definedName name="XDO_?FINAL_ISIN?8?" localSheetId="3">'PPTSF'!$D$10:$D$23</definedName>
    <definedName name="XDO_?FINAL_ISIN?8?">#REF!</definedName>
    <definedName name="XDO_?FINAL_ISIN?9?" localSheetId="3">'PPTSF'!$D$10:$D$62</definedName>
    <definedName name="XDO_?FINAL_ISIN?9?">#REF!</definedName>
    <definedName name="XDO_?FINAL_MV?">'PPLTVF'!$G$11:$G$53</definedName>
    <definedName name="XDO_?FINAL_MV?1?">'PPLF'!$G$18:$G$20</definedName>
    <definedName name="XDO_?FINAL_MV?10?">'PPTSF'!$G$10:$G$66</definedName>
    <definedName name="XDO_?FINAL_MV?2?">'PPLF'!$G$18:$G$26</definedName>
    <definedName name="XDO_?FINAL_MV?3?">'PPLF'!$G$18:$G$30</definedName>
    <definedName name="XDO_?FINAL_MV?4?">'PPLF'!$G$18:$G$47</definedName>
    <definedName name="XDO_?FINAL_MV?5?">'PPLF'!$G$18:$G$55</definedName>
    <definedName name="XDO_?FINAL_MV?6?">'PPLF'!$G$18:$G$64</definedName>
    <definedName name="XDO_?FINAL_MV?7?">'PPLF'!$G$18:$G$68</definedName>
    <definedName name="XDO_?FINAL_MV?8?" localSheetId="3">'PPTSF'!$G$10:$G$23</definedName>
    <definedName name="XDO_?FINAL_MV?8?">#REF!</definedName>
    <definedName name="XDO_?FINAL_MV?9?" localSheetId="3">'PPTSF'!$G$10:$G$62</definedName>
    <definedName name="XDO_?FINAL_MV?9?">#REF!</definedName>
    <definedName name="XDO_?FINAL_NAME?">'PPLTVF'!$C$11:$C$53</definedName>
    <definedName name="XDO_?FINAL_NAME?1?">'PPLF'!$C$18:$C$20</definedName>
    <definedName name="XDO_?FINAL_NAME?10?">'PPTSF'!$C$10:$C$66</definedName>
    <definedName name="XDO_?FINAL_NAME?2?">'PPLF'!$C$18:$C$26</definedName>
    <definedName name="XDO_?FINAL_NAME?3?">'PPLF'!$C$18:$C$30</definedName>
    <definedName name="XDO_?FINAL_NAME?4?">'PPLF'!$C$18:$C$47</definedName>
    <definedName name="XDO_?FINAL_NAME?5?">'PPLF'!$C$18:$C$55</definedName>
    <definedName name="XDO_?FINAL_NAME?6?">'PPLF'!$C$18:$C$64</definedName>
    <definedName name="XDO_?FINAL_NAME?7?">'PPLF'!$C$18:$C$68</definedName>
    <definedName name="XDO_?FINAL_NAME?8?" localSheetId="3">'PPTSF'!$C$10:$C$23</definedName>
    <definedName name="XDO_?FINAL_NAME?8?">#REF!</definedName>
    <definedName name="XDO_?FINAL_NAME?9?" localSheetId="3">'PPTSF'!$C$10:$C$62</definedName>
    <definedName name="XDO_?FINAL_NAME?9?">#REF!</definedName>
    <definedName name="XDO_?FINAL_PER_NET?">'PPLTVF'!$H$11:$H$53</definedName>
    <definedName name="XDO_?FINAL_PER_NET?1?">'PPLF'!$H$18:$H$20</definedName>
    <definedName name="XDO_?FINAL_PER_NET?10?">'PPTSF'!$H$10:$H$66</definedName>
    <definedName name="XDO_?FINAL_PER_NET?2?">'PPLF'!$H$18:$H$26</definedName>
    <definedName name="XDO_?FINAL_PER_NET?3?">'PPLF'!$H$18:$H$30</definedName>
    <definedName name="XDO_?FINAL_PER_NET?4?">'PPLF'!$H$18:$H$47</definedName>
    <definedName name="XDO_?FINAL_PER_NET?5?">'PPLF'!$H$18:$H$55</definedName>
    <definedName name="XDO_?FINAL_PER_NET?6?">'PPLF'!$H$18:$H$64</definedName>
    <definedName name="XDO_?FINAL_PER_NET?7?">'PPLF'!$H$18:$H$68</definedName>
    <definedName name="XDO_?FINAL_PER_NET?8?" localSheetId="3">'PPTSF'!$H$10:$H$23</definedName>
    <definedName name="XDO_?FINAL_PER_NET?8?">#REF!</definedName>
    <definedName name="XDO_?FINAL_PER_NET?9?" localSheetId="3">'PPTSF'!$H$10:$H$62</definedName>
    <definedName name="XDO_?FINAL_PER_NET?9?">#REF!</definedName>
    <definedName name="XDO_?FINAL_QUANTITE?">'PPLTVF'!$F$11:$F$53</definedName>
    <definedName name="XDO_?FINAL_QUANTITE?1?">'PPLF'!$F$18:$F$20</definedName>
    <definedName name="XDO_?FINAL_QUANTITE?10?">'PPTSF'!$F$10:$F$66</definedName>
    <definedName name="XDO_?FINAL_QUANTITE?2?">'PPLF'!$F$18:$F$26</definedName>
    <definedName name="XDO_?FINAL_QUANTITE?3?">'PPLF'!$F$18:$F$30</definedName>
    <definedName name="XDO_?FINAL_QUANTITE?4?">'PPLF'!$F$18:$F$47</definedName>
    <definedName name="XDO_?FINAL_QUANTITE?5?">'PPLF'!$F$18:$F$55</definedName>
    <definedName name="XDO_?FINAL_QUANTITE?6?">'PPLF'!$F$18:$F$64</definedName>
    <definedName name="XDO_?FINAL_QUANTITE?7?">'PPLF'!$F$18:$F$68</definedName>
    <definedName name="XDO_?FINAL_QUANTITE?8?" localSheetId="3">'PPTSF'!$F$10:$F$23</definedName>
    <definedName name="XDO_?FINAL_QUANTITE?8?">#REF!</definedName>
    <definedName name="XDO_?FINAL_QUANTITE?9?" localSheetId="3">'PPTSF'!$F$10:$F$62</definedName>
    <definedName name="XDO_?FINAL_QUANTITE?9?">#REF!</definedName>
    <definedName name="XDO_?LONG_DESC?">'PPLTVF'!$D$3</definedName>
    <definedName name="XDO_?NAMC?" localSheetId="3">#REF!</definedName>
    <definedName name="XDO_?NAMC?">'PPLTVF'!#REF!</definedName>
    <definedName name="XDO_?NAMC?1?" localSheetId="3">#REF!</definedName>
    <definedName name="XDO_?NAMC?1?">'PPLF'!#REF!</definedName>
    <definedName name="XDO_?NAMC?2?" localSheetId="3">'PPTSF'!#REF!</definedName>
    <definedName name="XDO_?NAMC?2?">#REF!</definedName>
    <definedName name="XDO_?NAMCNAME?">'PPLTVF'!$C$2:$C$28</definedName>
    <definedName name="XDO_?NAMCNAME?1?">'PPLF'!$C$2:$C$20</definedName>
    <definedName name="XDO_?NAMCNAME?2?" localSheetId="3">'PPTSF'!$C$2:$C$23</definedName>
    <definedName name="XDO_?NAMCNAME?2?">#REF!</definedName>
    <definedName name="XDO_?NDATE?" localSheetId="3">#REF!</definedName>
    <definedName name="XDO_?NDATE?">'PPLTVF'!#REF!</definedName>
    <definedName name="XDO_?NDATE?1?" localSheetId="3">#REF!</definedName>
    <definedName name="XDO_?NDATE?1?">'PPLF'!#REF!</definedName>
    <definedName name="XDO_?NDATE?2?" localSheetId="3">'PPTSF'!#REF!</definedName>
    <definedName name="XDO_?NDATE?2?">#REF!</definedName>
    <definedName name="XDO_?NNPTF?" localSheetId="3">#REF!</definedName>
    <definedName name="XDO_?NNPTF?">'PPLTVF'!#REF!</definedName>
    <definedName name="XDO_?NNPTF?1?" localSheetId="3">#REF!</definedName>
    <definedName name="XDO_?NNPTF?1?">'PPLF'!#REF!</definedName>
    <definedName name="XDO_?NNPTF?2?" localSheetId="3">'PPTSF'!#REF!</definedName>
    <definedName name="XDO_?NNPTF?2?">#REF!</definedName>
    <definedName name="XDO_?NOVAL?">'PPLTVF'!$B$11:$B$53</definedName>
    <definedName name="XDO_?NOVAL?1?">'PPLF'!$B$18:$B$20</definedName>
    <definedName name="XDO_?NOVAL?10?">'PPTSF'!$B$10:$B$66</definedName>
    <definedName name="XDO_?NOVAL?2?">'PPLF'!$B$18:$B$26</definedName>
    <definedName name="XDO_?NOVAL?3?">'PPLF'!$B$18:$B$30</definedName>
    <definedName name="XDO_?NOVAL?4?">'PPLF'!$B$18:$B$47</definedName>
    <definedName name="XDO_?NOVAL?5?">'PPLF'!$B$18:$B$55</definedName>
    <definedName name="XDO_?NOVAL?6?">'PPLF'!$B$18:$B$64</definedName>
    <definedName name="XDO_?NOVAL?7?">'PPLF'!$B$18:$B$68</definedName>
    <definedName name="XDO_?NOVAL?8?" localSheetId="3">'PPTSF'!$B$10:$B$23</definedName>
    <definedName name="XDO_?NOVAL?8?">#REF!</definedName>
    <definedName name="XDO_?NOVAL?9?" localSheetId="3">'PPTSF'!$B$10:$B$62</definedName>
    <definedName name="XDO_?NOVAL?9?">#REF!</definedName>
    <definedName name="XDO_?NPTF?">'PPLTVF'!$D$2:$D$28</definedName>
    <definedName name="XDO_?NPTF?1?">'PPLF'!$D$2:$D$20</definedName>
    <definedName name="XDO_?NPTF?2?" localSheetId="3">'PPTSF'!$D$2:$D$23</definedName>
    <definedName name="XDO_?NPTF?2?">#REF!</definedName>
    <definedName name="XDO_?RATING?">'PPLTVF'!$E$11:$E$53</definedName>
    <definedName name="XDO_?RATING?1?">'PPLF'!$E$18:$E$20</definedName>
    <definedName name="XDO_?RATING?10?">'PPTSF'!$E$10:$E$66</definedName>
    <definedName name="XDO_?RATING?2?">'PPLF'!$E$18:$E$26</definedName>
    <definedName name="XDO_?RATING?3?">'PPLF'!$E$18:$E$30</definedName>
    <definedName name="XDO_?RATING?4?">'PPLF'!$E$18:$E$47</definedName>
    <definedName name="XDO_?RATING?5?">'PPLF'!$E$18:$E$55</definedName>
    <definedName name="XDO_?RATING?6?">'PPLF'!$E$18:$E$64</definedName>
    <definedName name="XDO_?RATING?7?">'PPLF'!$E$18:$E$68</definedName>
    <definedName name="XDO_?RATING?8?" localSheetId="3">'PPTSF'!$E$10:$E$23</definedName>
    <definedName name="XDO_?RATING?8?">#REF!</definedName>
    <definedName name="XDO_?RATING?9?" localSheetId="3">'PPTSF'!$E$10:$E$62</definedName>
    <definedName name="XDO_?RATING?9?">#REF!</definedName>
    <definedName name="XDO_?REMARKS?">'PPLTVF'!#REF!</definedName>
    <definedName name="XDO_?REMARKS?1?">'PPLF'!#REF!</definedName>
    <definedName name="XDO_?REMARKS?10?">'PPTSF'!$I$10:$I$66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 localSheetId="3">'PPTSF'!$I$10:$I$23</definedName>
    <definedName name="XDO_?REMARKS?8?">#REF!</definedName>
    <definedName name="XDO_?REMARKS?9?" localSheetId="3">'PPTSF'!$I$10:$I$62</definedName>
    <definedName name="XDO_?REMARKS?9?">#REF!</definedName>
    <definedName name="XDO_?TDATE?">'PPLTVF'!$D$4</definedName>
    <definedName name="XDO_?TITL?">'PPLTVF'!$A$8:$A$28</definedName>
    <definedName name="XDO_?TITL?1?">'PPLF'!$A$8:$A$20</definedName>
    <definedName name="XDO_?TITL?2?" localSheetId="3">'PPTSF'!$A$8:$A$23</definedName>
    <definedName name="XDO_?TITL?2?">#REF!</definedName>
    <definedName name="XDO_GROUP_?G_2?">'PPLTVF'!$2:$81</definedName>
    <definedName name="XDO_GROUP_?G_2?1?">'PPLF'!$2:$50</definedName>
    <definedName name="XDO_GROUP_?G_2?2?" localSheetId="3">'PPTSF'!$2:$36</definedName>
    <definedName name="XDO_GROUP_?G_2?2?">#REF!</definedName>
    <definedName name="XDO_GROUP_?G_3?">'PPLTVF'!$8:$80</definedName>
    <definedName name="XDO_GROUP_?G_3?1?">'PPLF'!$8:$49</definedName>
    <definedName name="XDO_GROUP_?G_3?2?" localSheetId="3">'PPTSF'!$8:$35</definedName>
    <definedName name="XDO_GROUP_?G_3?2?">#REF!</definedName>
    <definedName name="XDO_GROUP_?G_4?">'PPLTVF'!$B$77:$IV$78</definedName>
    <definedName name="XDO_GROUP_?G_4?1?">'PPLF'!#REF!</definedName>
    <definedName name="XDO_GROUP_?G_4?10?">'PPTSF'!$B$33:$IV$33</definedName>
    <definedName name="XDO_GROUP_?G_4?2?">'PPLF'!$B$9:$IV$10</definedName>
    <definedName name="XDO_GROUP_?G_4?3?">'PPLF'!$B$14:$IV$14</definedName>
    <definedName name="XDO_GROUP_?G_4?4?">'PPLF'!$B$18:$IV$31</definedName>
    <definedName name="XDO_GROUP_?G_4?5?">'PPLF'!$B$36:$IV$38</definedName>
    <definedName name="XDO_GROUP_?G_4?6?">'PPLF'!$B$42:$IV$42</definedName>
    <definedName name="XDO_GROUP_?G_4?7?">'PPLF'!$B$47:$IV$47</definedName>
    <definedName name="XDO_GROUP_?G_4?8?" localSheetId="3">'PPTSF'!$B$10:$IV$23</definedName>
    <definedName name="XDO_GROUP_?G_4?8?">#REF!</definedName>
    <definedName name="XDO_GROUP_?G_4?9?" localSheetId="3">'PPTSF'!$B$28:$IV$28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<sst xmlns="http://schemas.openxmlformats.org/spreadsheetml/2006/main" count="679" uniqueCount="370">
  <si>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</si>
  <si>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</si>
  <si>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</si>
  <si>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</si>
  <si>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</si>
  <si>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</si>
  <si>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</si>
  <si>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</si>
  <si>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</si>
  <si>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</si>
  <si>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</si>
  <si>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</si>
  <si>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</si>
  <si>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</si>
  <si>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</si>
  <si>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</si>
  <si>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</si>
  <si>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</si>
  <si>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</si>
  <si>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</si>
  <si>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</si>
  <si>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</si>
  <si>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</si>
  <si>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</si>
  <si>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</si>
  <si>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</si>
  <si>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</si>
  <si>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</si>
  <si>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</si>
  <si>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</si>
  <si>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</si>
  <si>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</si>
  <si>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</si>
  <si>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</si>
  <si>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Notes &amp; Symbols</t>
  </si>
  <si>
    <t>100006</t>
  </si>
  <si>
    <t>HDFC Bank Ltd.</t>
  </si>
  <si>
    <t>INE040A01026</t>
  </si>
  <si>
    <t>Banks</t>
  </si>
  <si>
    <t>100325</t>
  </si>
  <si>
    <t>Bajaj Holdings &amp; Investment Ltd.</t>
  </si>
  <si>
    <t>INE118A01012</t>
  </si>
  <si>
    <t>Finance</t>
  </si>
  <si>
    <t>100179</t>
  </si>
  <si>
    <t>Hero MotoCorp Ltd.</t>
  </si>
  <si>
    <t>INE158A01026</t>
  </si>
  <si>
    <t>Auto</t>
  </si>
  <si>
    <t>100026</t>
  </si>
  <si>
    <t>Persistent Systems Ltd.</t>
  </si>
  <si>
    <t>INE262H01013</t>
  </si>
  <si>
    <t>Software</t>
  </si>
  <si>
    <t>100001</t>
  </si>
  <si>
    <t>Housing Development Finance Corporation Ltd.</t>
  </si>
  <si>
    <t>INE001A01036</t>
  </si>
  <si>
    <t>100029</t>
  </si>
  <si>
    <t>Mphasis Ltd.</t>
  </si>
  <si>
    <t>INE356A01018</t>
  </si>
  <si>
    <t>100024</t>
  </si>
  <si>
    <t>Axis Bank Ltd.</t>
  </si>
  <si>
    <t>INE238A01034</t>
  </si>
  <si>
    <t>100012</t>
  </si>
  <si>
    <t>ICICI Bank Ltd.</t>
  </si>
  <si>
    <t>INE090A01021</t>
  </si>
  <si>
    <t>100271</t>
  </si>
  <si>
    <t>Balkrishna Industries Ltd.</t>
  </si>
  <si>
    <t>INE787D01026</t>
  </si>
  <si>
    <t>Auto Ancillaries</t>
  </si>
  <si>
    <t>100389</t>
  </si>
  <si>
    <t>Zydus Wellness Ltd.</t>
  </si>
  <si>
    <t>INE768C01010</t>
  </si>
  <si>
    <t>Consumer Non Durables</t>
  </si>
  <si>
    <t>100184</t>
  </si>
  <si>
    <t>Tata Steel Ltd.</t>
  </si>
  <si>
    <t>INE081A01012</t>
  </si>
  <si>
    <t>Ferrous Metals</t>
  </si>
  <si>
    <t>100903</t>
  </si>
  <si>
    <t>Maharashtra Scooters Ltd.</t>
  </si>
  <si>
    <t>INE288A01013</t>
  </si>
  <si>
    <t>100106</t>
  </si>
  <si>
    <t>Maruti Suzuki India Ltd.</t>
  </si>
  <si>
    <t>INE585B01010</t>
  </si>
  <si>
    <t>100028</t>
  </si>
  <si>
    <t>Lupin Ltd.</t>
  </si>
  <si>
    <t>INE326A01037</t>
  </si>
  <si>
    <t>Pharmaceuticals</t>
  </si>
  <si>
    <t>100281</t>
  </si>
  <si>
    <t>Century Textiles &amp; Industries Ltd.</t>
  </si>
  <si>
    <t>INE055A01016</t>
  </si>
  <si>
    <t>Cement</t>
  </si>
  <si>
    <t>100136</t>
  </si>
  <si>
    <t>Mahindra Holidays &amp; Resorts India Ltd.</t>
  </si>
  <si>
    <t>INE998I01010</t>
  </si>
  <si>
    <t>Hotels, Resorts And Other Recreational Activities</t>
  </si>
  <si>
    <t>100010</t>
  </si>
  <si>
    <t>State Bank of India</t>
  </si>
  <si>
    <t>INE062A01020</t>
  </si>
  <si>
    <t>100080</t>
  </si>
  <si>
    <t>Dr. Reddy's Laboratories Ltd.</t>
  </si>
  <si>
    <t>INE089A01023</t>
  </si>
  <si>
    <t>100034</t>
  </si>
  <si>
    <t>IPCA Laboratories Ltd.</t>
  </si>
  <si>
    <t>INE571A01020</t>
  </si>
  <si>
    <t>100219</t>
  </si>
  <si>
    <t>Indraprastha Gas Ltd.</t>
  </si>
  <si>
    <t>INE203G01027</t>
  </si>
  <si>
    <t>Gas</t>
  </si>
  <si>
    <t>100160</t>
  </si>
  <si>
    <t>ICRA Ltd.</t>
  </si>
  <si>
    <t>INE725G01011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</si>
  <si>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</si>
  <si>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</si>
  <si>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</si>
  <si>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</si>
  <si>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</si>
  <si>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</si>
  <si>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Total</t>
  </si>
  <si>
    <t>3000001</t>
  </si>
  <si>
    <t>Alphabet Inc.</t>
  </si>
  <si>
    <t>US02079K1079</t>
  </si>
  <si>
    <t>3000002</t>
  </si>
  <si>
    <t>Facebook Inc</t>
  </si>
  <si>
    <t>US30303M1027</t>
  </si>
  <si>
    <t>3000004</t>
  </si>
  <si>
    <t>Amazon.Com Inc</t>
  </si>
  <si>
    <t>US0231351067</t>
  </si>
  <si>
    <t>3000003</t>
  </si>
  <si>
    <t>3M Co</t>
  </si>
  <si>
    <t>US88579Y1010</t>
  </si>
  <si>
    <t>1300886</t>
  </si>
  <si>
    <t>6.50% HDFC Bank Ltd. (Duration 91 Days)</t>
  </si>
  <si>
    <t>1300885</t>
  </si>
  <si>
    <t>1300887</t>
  </si>
  <si>
    <t>6.25% HDFC Bank Ltd. (Duration 90 Days)</t>
  </si>
  <si>
    <t>1300918</t>
  </si>
  <si>
    <t>5.75% HDFC Bank Ltd. (Duration 91 Days)</t>
  </si>
  <si>
    <t>1300919</t>
  </si>
  <si>
    <t>6.30% HDFC Bank Ltd. (Duration 91 Days)</t>
  </si>
  <si>
    <t>1300929</t>
  </si>
  <si>
    <t>1300928</t>
  </si>
  <si>
    <t>6.25% HDFC Bank Ltd. (Duration 91 Days)</t>
  </si>
  <si>
    <t>1807190100</t>
  </si>
  <si>
    <t>Net Receivable / Payable</t>
  </si>
  <si>
    <t>3500001</t>
  </si>
  <si>
    <t>Suzuki Motor Corporation</t>
  </si>
  <si>
    <t>US86959X1072</t>
  </si>
  <si>
    <t>3500002</t>
  </si>
  <si>
    <t>US6410694060</t>
  </si>
  <si>
    <t>GRAND TOTAL (AUM)</t>
  </si>
  <si>
    <t>PP002</t>
  </si>
  <si>
    <t>1900262</t>
  </si>
  <si>
    <t>8.22% State Government of Tamil Nadu 07-Oct-2019</t>
  </si>
  <si>
    <t>IN3120090037</t>
  </si>
  <si>
    <t>Sovereign</t>
  </si>
  <si>
    <t>1900367</t>
  </si>
  <si>
    <t>7.95% State Government of Karnataka 05-Aug-2019</t>
  </si>
  <si>
    <t>IN1920090025</t>
  </si>
  <si>
    <t>1900415</t>
  </si>
  <si>
    <t>9.06% State Government of Punjab 10-Sep-2019</t>
  </si>
  <si>
    <t>IN2820140092</t>
  </si>
  <si>
    <t>1005415</t>
  </si>
  <si>
    <t>CRISIL A1+</t>
  </si>
  <si>
    <t>1005653</t>
  </si>
  <si>
    <t>Indian Oil Corporation Ltd. 09-Sep-2019</t>
  </si>
  <si>
    <t>INE242A14MO9</t>
  </si>
  <si>
    <t>1101564</t>
  </si>
  <si>
    <t>Axis Bank Ltd. 17-Sep-2019</t>
  </si>
  <si>
    <t>INE238A163O3</t>
  </si>
  <si>
    <t>1800332</t>
  </si>
  <si>
    <t>IN002019X052</t>
  </si>
  <si>
    <t>1800315</t>
  </si>
  <si>
    <t>IN002018Y466</t>
  </si>
  <si>
    <t>1800309</t>
  </si>
  <si>
    <t>IN002018Z216</t>
  </si>
  <si>
    <t>1800345</t>
  </si>
  <si>
    <t>IN002019X086</t>
  </si>
  <si>
    <t>1800340</t>
  </si>
  <si>
    <t>IN002019X094</t>
  </si>
  <si>
    <t>1800349</t>
  </si>
  <si>
    <t>IN002019X110</t>
  </si>
  <si>
    <t>1800352</t>
  </si>
  <si>
    <t>IN002019X136</t>
  </si>
  <si>
    <t>1800261</t>
  </si>
  <si>
    <t>IN002018Z273</t>
  </si>
  <si>
    <t>1800327</t>
  </si>
  <si>
    <t>1800331</t>
  </si>
  <si>
    <t>1800215</t>
  </si>
  <si>
    <t>1800339</t>
  </si>
  <si>
    <t>IN002018Y458</t>
  </si>
  <si>
    <t>1800343</t>
  </si>
  <si>
    <t>IN002019X102</t>
  </si>
  <si>
    <t>1800351</t>
  </si>
  <si>
    <t>IN002019X128</t>
  </si>
  <si>
    <t>1300930</t>
  </si>
  <si>
    <t>1300881</t>
  </si>
  <si>
    <t>7.40% HDFC Bank Ltd. (Duration 368 Days)</t>
  </si>
  <si>
    <t>1300908</t>
  </si>
  <si>
    <t>PP003</t>
  </si>
  <si>
    <t>PPLTVF</t>
  </si>
  <si>
    <t>Parag Parikh Long Term Equity Fund</t>
  </si>
  <si>
    <t>PPLF</t>
  </si>
  <si>
    <t>Parag Parikh Liquid Fund</t>
  </si>
  <si>
    <t>Back to Index</t>
  </si>
  <si>
    <t>Scheme Code</t>
  </si>
  <si>
    <t>Scheme Short code</t>
  </si>
  <si>
    <t>Scheme Name</t>
  </si>
  <si>
    <t>Short</t>
  </si>
  <si>
    <t>Currency Future</t>
  </si>
  <si>
    <t>Currency Derivatives 28-AUG-19</t>
  </si>
  <si>
    <t>Stock Futures</t>
  </si>
  <si>
    <t>Name of the Instrument</t>
  </si>
  <si>
    <t>Long / Short</t>
  </si>
  <si>
    <t>Industry ^</t>
  </si>
  <si>
    <t>Market value 
(Rs. in Lakhs)</t>
  </si>
  <si>
    <t>Derivatives Total</t>
  </si>
  <si>
    <t>DERIVATIVES</t>
  </si>
  <si>
    <t>91 DAY T-BILL 01-Aug-2019</t>
  </si>
  <si>
    <t>182 DAY T-BILL 15-Aug-2019</t>
  </si>
  <si>
    <t>364 DAY T-BILL 22-Aug-2019</t>
  </si>
  <si>
    <t>91 DAY T-BILL 22-Aug-2019</t>
  </si>
  <si>
    <t>91 DAY T-BILL 29-Aug-2019</t>
  </si>
  <si>
    <t>91 DAY T-BILL 12-Sep-2019</t>
  </si>
  <si>
    <t>91 DAY T-BILL 26-Sep-2019</t>
  </si>
  <si>
    <t>364 DAY T-BILL 03-Oct-2019</t>
  </si>
  <si>
    <t>182 DAY T-BILL 08-Aug-2019</t>
  </si>
  <si>
    <t>91 DAY T-BILL 05-Sep-2019</t>
  </si>
  <si>
    <t>91 DAY T-BILL 19-Sep-2019</t>
  </si>
  <si>
    <t>Symbols :-</t>
  </si>
  <si>
    <t>Notes:</t>
  </si>
  <si>
    <t xml:space="preserve"> </t>
  </si>
  <si>
    <t>Plan / Option</t>
  </si>
  <si>
    <t>Direct Plan</t>
  </si>
  <si>
    <t>Regular Plan</t>
  </si>
  <si>
    <t>1.   Total Non Performing Assets (NPA) provided for and its percentage to NAV is Nil.</t>
  </si>
  <si>
    <t>2.   Total value and percentage of Illiquid Equity Shares: Nil</t>
  </si>
  <si>
    <t>3.   Plan wise per unit Net Asset Value are as follows:</t>
  </si>
  <si>
    <t xml:space="preserve"> #  -&gt; Less Than 0.005% ; A**  -&gt; Awaiting Listing on Stock Exchanges ;  T** -&gt; Thinly Traded Securities ;  N** -&gt; Non Traded Securities ; I**  -&gt; Illiquid Shares ; R** -&gt; Rights Entitalment ; P** Preference Shares ; W** Warrants; 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</si>
  <si>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</si>
  <si>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</si>
  <si>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</si>
  <si>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</si>
  <si>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</si>
  <si>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</si>
  <si>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Housing Development Finance Corp Ltd.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</si>
  <si>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</si>
  <si>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</si>
  <si>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</si>
  <si>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</si>
  <si>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</si>
  <si>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</si>
  <si>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</si>
  <si>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</si>
  <si>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</si>
  <si>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</si>
  <si>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reported in the next table.</t>
  </si>
  <si>
    <t>13.  Disclosure for investments in derivative instruments</t>
  </si>
  <si>
    <t>July 01, 2019 (Rs.)</t>
  </si>
  <si>
    <t>July 31, 2019 (Rs.)</t>
  </si>
  <si>
    <t>4.   Total Dividend (Net) declared during the period ended July 31, 2019 - Nil</t>
  </si>
  <si>
    <t>12.  Repo transactions in corporate debt securities during the period ending July 31, 2019 is Nil.</t>
  </si>
  <si>
    <t>5.   Total Bonus declared during the period ended July 31, 2019 - Nil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</si>
  <si>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</si>
  <si>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</si>
  <si>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</si>
  <si>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</si>
  <si>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</si>
  <si>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</si>
  <si>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</si>
  <si>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</si>
  <si>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</si>
  <si>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</si>
  <si>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6.    Total outstanding exposure in derivative instruments as on July 31, 2019: Nil</t>
  </si>
  <si>
    <t>7.    Total investment in Foreign Securities / ADRs / GDRs as on July 31, 2019: Nil</t>
  </si>
  <si>
    <t>Central Depository Services (I) Ltd.</t>
  </si>
  <si>
    <t>INE736A01011</t>
  </si>
  <si>
    <t>TREPS 01-Aug-2019</t>
  </si>
  <si>
    <t>Housing Development Finance Corporation Ltd. 29-AUG-19</t>
  </si>
  <si>
    <t>Tata Steel Ltd. 29-AUG-19</t>
  </si>
  <si>
    <t>Maruti Suzuki India Ltd. 29-AUG-19</t>
  </si>
  <si>
    <t>Century Textiles &amp; Industries Ltd. 29-AUG-19</t>
  </si>
  <si>
    <t>State Bank of India 29-AUG-19</t>
  </si>
  <si>
    <t>Parag Parikh Long Term Equity Fund (An Open Ended Equity Scheme)</t>
  </si>
  <si>
    <t>d) ADR/GDR</t>
  </si>
  <si>
    <t>6.    Total outstanding exposure in derivative instruments as on July 31, 2019: Rs.(6,539,543,541.60)</t>
  </si>
  <si>
    <t>7.    Total investment in Foreign Securities / ADRs / GDRs as on July 31, 2019: Rs.5,910,236,700.87</t>
  </si>
  <si>
    <t>364 DAY T-BILL 10-Oct-2019</t>
  </si>
  <si>
    <t>IN002018Z281</t>
  </si>
  <si>
    <t>91 DAY T-BILL 17-Oct-2019</t>
  </si>
  <si>
    <t>IN002019X169</t>
  </si>
  <si>
    <t>100661</t>
  </si>
  <si>
    <t>108190100</t>
  </si>
  <si>
    <t>10.  Portfolio Turnover Ratio : Nil</t>
  </si>
  <si>
    <t>July 24, 2019 (Rs.)</t>
  </si>
  <si>
    <t>A. Hedging Positions through Futures as on 31-July-2019 :</t>
  </si>
  <si>
    <t>a. Equity Futures</t>
  </si>
  <si>
    <t>b. Currency Future</t>
  </si>
  <si>
    <t>Currency Derivatives-28-AUG-2019</t>
  </si>
  <si>
    <t xml:space="preserve">For the period 01-July-2019 to 31-July-2019, the following details specified for hedging transactions through futures which have been squared off/expired : </t>
  </si>
  <si>
    <t>B. Other than Hedging Positions through Futures as on 31-July-2019 : Nil</t>
  </si>
  <si>
    <t>C. Hedging Position through Put Option as on 31-July-2019 : Nil</t>
  </si>
  <si>
    <t>D. Other than Hedging Positions through Options as on 31-July-2019 : Nil</t>
  </si>
  <si>
    <t>E. Hedging Positions through swaps as on July 31, 2019: Nil</t>
  </si>
  <si>
    <t>LFDDZ</t>
  </si>
  <si>
    <t>LFDD</t>
  </si>
  <si>
    <t>LFWDZ</t>
  </si>
  <si>
    <t>LFMDZ</t>
  </si>
  <si>
    <t>LFMD</t>
  </si>
  <si>
    <t>Record Date</t>
  </si>
  <si>
    <t>Daily  Dividend (Direct)</t>
  </si>
  <si>
    <t>Weekly Dividend (Direct)</t>
  </si>
  <si>
    <t>Weekly Dividend (Regular)</t>
  </si>
  <si>
    <t>Monthly Dividend (Direct)</t>
  </si>
  <si>
    <t>Monthly Dividend (Regular)</t>
  </si>
  <si>
    <t>July-2019</t>
  </si>
  <si>
    <t>8.    Total Commission paid in the month of July 2019: Rs. 29,30,514.07</t>
  </si>
  <si>
    <t>9.    Total Brokerage paid for Buying/ Selling of Investment for July 2019 is Rs.29,50,651.07</t>
  </si>
  <si>
    <t>Total %age of existing assets hedged through futures: 10.97%</t>
  </si>
  <si>
    <r>
      <rPr>
        <b/>
        <sz val="11"/>
        <rFont val="Franklin Gothic Book"/>
        <family val="2"/>
      </rPr>
      <t>Note:</t>
    </r>
    <r>
      <rPr>
        <sz val="11"/>
        <rFont val="Franklin Gothic Book"/>
        <family val="2"/>
      </rPr>
      <t xml:space="preserve"> In addition to this, 29.49% of our Portfolio is in Foreign Securities (USD) and 0.0041% is in Foreign Currency (USD). 73.40% of total Foreign Portfolio (USD) is hedged through Currency Derivatives to avoid currency risk.</t>
    </r>
  </si>
  <si>
    <t>ZG</t>
  </si>
  <si>
    <t>ZDD</t>
  </si>
  <si>
    <t>ZW</t>
  </si>
  <si>
    <t>ZM</t>
  </si>
  <si>
    <t>RG</t>
  </si>
  <si>
    <t>RDD</t>
  </si>
  <si>
    <t>RM</t>
  </si>
  <si>
    <t>RW</t>
  </si>
  <si>
    <t>July 1, 2019 (Rs.)</t>
  </si>
  <si>
    <t>8.    Total Commission paid in the month of July 2019: Nil</t>
  </si>
  <si>
    <t>9.    Total Brokerage paid for Buying/ Selling of Investment for July 2019 is Rs.63,093.20</t>
  </si>
  <si>
    <t>Parag Parikh Liquid Fund (An Open Ended Liquid Scheme)</t>
  </si>
  <si>
    <t>Parag Parikh Tax Saver Fund (An open ended equity linked saving scheme with a statutory lock in of 3 years and tax benefit)</t>
  </si>
  <si>
    <t>LFWD</t>
  </si>
  <si>
    <t>Core Equity</t>
  </si>
  <si>
    <t>Arbitrage</t>
  </si>
  <si>
    <t>^ The Name of the Industry is in accordance with Industry Classification as recommended by AMFI.</t>
  </si>
  <si>
    <t>11.  Repo transactions in corporate debt securities during the period ending July 31, 2019 is Nil.</t>
  </si>
  <si>
    <t>3.   Total Dividend (Net) declared during the period ended July 31, 2019</t>
  </si>
  <si>
    <t>4.   Total Bonus declared during the period ended July 31, 2019 - Nil</t>
  </si>
  <si>
    <t>5.    Total outstanding exposure in derivative instruments as on July 31, 2019: Nil</t>
  </si>
  <si>
    <t>6.    Total investment in Foreign Securities / ADRs / GDRs as on July 31, 2019: Nil</t>
  </si>
  <si>
    <t>7.    Details of transactions of "Credit Default Swap" for half year ended July 30, 2019 : Nil.</t>
  </si>
  <si>
    <t>9.  Repo transactions in corporate debt securities during the period ending July 31, 2019 is Nil.</t>
  </si>
  <si>
    <t>For more details on Dividend history visit our website on following path: https://amc.ppfas.com/schemes/parag-parikh-liquid-fund/dividend/</t>
  </si>
  <si>
    <t>Dividend Per Unit
(Huf &amp; Individuals)</t>
  </si>
  <si>
    <t>Dividend Per Unit 
(Others)</t>
  </si>
  <si>
    <t>Daily  Dividend
(Regular)</t>
  </si>
  <si>
    <t>Dividend Per Unit
(Others)</t>
  </si>
  <si>
    <t>Internet and Technology</t>
  </si>
  <si>
    <t>Consumer Services</t>
  </si>
  <si>
    <t>Industrial Conglomerates</t>
  </si>
  <si>
    <t>Packaged Foods</t>
  </si>
  <si>
    <t>Misc.</t>
  </si>
  <si>
    <t>% to NAV</t>
  </si>
  <si>
    <t>*Traded on US OTC Markets</t>
  </si>
  <si>
    <t>10.  Portfolio Turnover Ratio (Including Equity Arbitrage): 203.89%</t>
  </si>
  <si>
    <t>11.  Portfolio Turnover Ratio (Excluding Equity Arbitrage): 4.17%</t>
  </si>
  <si>
    <t>b) Short Term Deposits</t>
  </si>
  <si>
    <t>c) Term Deposits Placed as Margins</t>
  </si>
  <si>
    <t>d) TREPS / Reverse Repo Investments</t>
  </si>
  <si>
    <t>Margin amount for Derivative positions</t>
  </si>
  <si>
    <t>Face Value per unit = Rs.1000/-</t>
  </si>
  <si>
    <t>10.  Portfolio Classification by Asset Class(%) :</t>
  </si>
  <si>
    <t xml:space="preserve">Cash,Cash Equivalents and Net Current Assets including CBLO 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</si>
  <si>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</si>
  <si>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</si>
  <si>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</si>
  <si>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CBLO </t>
  </si>
  <si>
    <t>A1+</t>
  </si>
  <si>
    <t>11.  Portfolio Classification by Rating Class(%) :</t>
  </si>
  <si>
    <t>8.   Average Portfolio Maturity is 30.19 days.</t>
  </si>
  <si>
    <t>Nestle SA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</si>
</sst>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0.00000"/>
    <numFmt numFmtId="185" formatCode="0.00000000"/>
    <numFmt numFmtId="186" formatCode="yyyy\-mm\-dd;@"/>
    <numFmt numFmtId="187" formatCode="[$-409]dd\ mmmm\,\ yyyy"/>
    <numFmt numFmtId="188" formatCode="[$-409]d/mmm/yy;@"/>
    <numFmt numFmtId="189" formatCode="0.000000000"/>
    <numFmt numFmtId="190" formatCode="0.0000000"/>
    <numFmt numFmtId="191" formatCode="0.000000"/>
    <numFmt numFmtId="192" formatCode="#,##0.000"/>
    <numFmt numFmtId="193" formatCode="#,##0.00000"/>
    <numFmt numFmtId="19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b/>
      <sz val="10"/>
      <name val="Arial"/>
      <family val="2"/>
    </font>
    <font>
      <sz val="10"/>
      <name val="Mangal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theme="0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4" fontId="3" fillId="0" borderId="11" xfId="66" applyNumberFormat="1" applyFont="1" applyFill="1" applyBorder="1" applyAlignment="1">
      <alignment vertical="center" wrapText="1"/>
      <protection/>
    </xf>
    <xf numFmtId="43" fontId="3" fillId="0" borderId="10" xfId="42" applyFont="1" applyFill="1" applyBorder="1" applyAlignment="1">
      <alignment vertical="center" wrapText="1"/>
    </xf>
    <xf numFmtId="176" fontId="3" fillId="0" borderId="10" xfId="42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0" fillId="0" borderId="12" xfId="0" applyBorder="1" applyAlignment="1">
      <alignment/>
    </xf>
    <xf numFmtId="0" fontId="50" fillId="0" borderId="12" xfId="55" applyBorder="1" applyAlignment="1" applyProtection="1">
      <alignment/>
      <protection/>
    </xf>
    <xf numFmtId="0" fontId="3" fillId="0" borderId="13" xfId="66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58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top" indent="3"/>
    </xf>
    <xf numFmtId="0" fontId="7" fillId="0" borderId="16" xfId="59" applyFont="1" applyFill="1" applyBorder="1" applyAlignment="1">
      <alignment vertical="top"/>
      <protection/>
    </xf>
    <xf numFmtId="0" fontId="7" fillId="0" borderId="0" xfId="59" applyFont="1" applyFill="1" applyBorder="1" applyAlignment="1">
      <alignment vertical="top"/>
      <protection/>
    </xf>
    <xf numFmtId="180" fontId="8" fillId="0" borderId="0" xfId="59" applyNumberFormat="1" applyFont="1" applyFill="1" applyBorder="1">
      <alignment/>
      <protection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6" fontId="7" fillId="0" borderId="0" xfId="44" applyNumberFormat="1" applyFont="1" applyFill="1" applyBorder="1" applyAlignment="1">
      <alignment/>
    </xf>
    <xf numFmtId="0" fontId="7" fillId="0" borderId="16" xfId="44" applyNumberFormat="1" applyFont="1" applyFill="1" applyBorder="1" applyAlignment="1">
      <alignment horizontal="left"/>
    </xf>
    <xf numFmtId="0" fontId="7" fillId="0" borderId="0" xfId="44" applyNumberFormat="1" applyFont="1" applyFill="1" applyBorder="1" applyAlignment="1">
      <alignment horizontal="left"/>
    </xf>
    <xf numFmtId="182" fontId="7" fillId="0" borderId="0" xfId="44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43" fontId="60" fillId="0" borderId="0" xfId="42" applyFont="1" applyFill="1" applyBorder="1" applyAlignment="1">
      <alignment/>
    </xf>
    <xf numFmtId="43" fontId="60" fillId="0" borderId="18" xfId="42" applyFont="1" applyFill="1" applyBorder="1" applyAlignment="1">
      <alignment/>
    </xf>
    <xf numFmtId="172" fontId="60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/>
    </xf>
    <xf numFmtId="43" fontId="7" fillId="0" borderId="12" xfId="42" applyFont="1" applyFill="1" applyBorder="1" applyAlignment="1">
      <alignment/>
    </xf>
    <xf numFmtId="176" fontId="61" fillId="0" borderId="0" xfId="44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8" fillId="0" borderId="16" xfId="59" applyFont="1" applyFill="1" applyBorder="1" applyAlignment="1">
      <alignment vertical="top"/>
      <protection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/>
    </xf>
    <xf numFmtId="15" fontId="7" fillId="0" borderId="17" xfId="0" applyNumberFormat="1" applyFont="1" applyFill="1" applyBorder="1" applyAlignment="1">
      <alignment horizontal="center" vertical="top"/>
    </xf>
    <xf numFmtId="15" fontId="7" fillId="0" borderId="16" xfId="0" applyNumberFormat="1" applyFont="1" applyFill="1" applyBorder="1" applyAlignment="1">
      <alignment horizontal="center" vertical="top"/>
    </xf>
    <xf numFmtId="15" fontId="7" fillId="0" borderId="17" xfId="0" applyNumberFormat="1" applyFont="1" applyFill="1" applyBorder="1" applyAlignment="1" quotePrefix="1">
      <alignment horizontal="center" vertical="top"/>
    </xf>
    <xf numFmtId="188" fontId="7" fillId="0" borderId="17" xfId="0" applyNumberFormat="1" applyFont="1" applyFill="1" applyBorder="1" applyAlignment="1">
      <alignment horizontal="center" vertical="top"/>
    </xf>
    <xf numFmtId="185" fontId="7" fillId="0" borderId="12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2" fillId="0" borderId="0" xfId="0" applyFont="1" applyFill="1" applyAlignment="1">
      <alignment/>
    </xf>
    <xf numFmtId="176" fontId="62" fillId="0" borderId="0" xfId="42" applyNumberFormat="1" applyFont="1" applyFill="1" applyAlignment="1">
      <alignment/>
    </xf>
    <xf numFmtId="43" fontId="62" fillId="0" borderId="0" xfId="42" applyFont="1" applyFill="1" applyAlignment="1">
      <alignment/>
    </xf>
    <xf numFmtId="172" fontId="6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6" fontId="65" fillId="0" borderId="0" xfId="42" applyNumberFormat="1" applyFont="1" applyFill="1" applyAlignment="1">
      <alignment/>
    </xf>
    <xf numFmtId="43" fontId="65" fillId="0" borderId="0" xfId="42" applyFont="1" applyFill="1" applyAlignment="1">
      <alignment/>
    </xf>
    <xf numFmtId="172" fontId="50" fillId="0" borderId="0" xfId="55" applyNumberFormat="1" applyFill="1" applyAlignment="1" applyProtection="1" quotePrefix="1">
      <alignment/>
      <protection/>
    </xf>
    <xf numFmtId="0" fontId="58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5" fillId="0" borderId="0" xfId="0" applyNumberFormat="1" applyFont="1" applyFill="1" applyAlignment="1">
      <alignment/>
    </xf>
    <xf numFmtId="178" fontId="60" fillId="0" borderId="0" xfId="0" applyNumberFormat="1" applyFont="1" applyFill="1" applyAlignment="1">
      <alignment horizontal="left"/>
    </xf>
    <xf numFmtId="0" fontId="65" fillId="0" borderId="15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65" fillId="0" borderId="23" xfId="0" applyFont="1" applyFill="1" applyBorder="1" applyAlignment="1">
      <alignment/>
    </xf>
    <xf numFmtId="176" fontId="65" fillId="0" borderId="23" xfId="42" applyNumberFormat="1" applyFont="1" applyFill="1" applyBorder="1" applyAlignment="1">
      <alignment/>
    </xf>
    <xf numFmtId="43" fontId="65" fillId="0" borderId="23" xfId="42" applyFont="1" applyFill="1" applyBorder="1" applyAlignment="1">
      <alignment horizontal="right"/>
    </xf>
    <xf numFmtId="172" fontId="65" fillId="0" borderId="24" xfId="0" applyNumberFormat="1" applyFont="1" applyFill="1" applyBorder="1" applyAlignment="1">
      <alignment/>
    </xf>
    <xf numFmtId="0" fontId="65" fillId="0" borderId="25" xfId="0" applyFont="1" applyFill="1" applyBorder="1" applyAlignment="1">
      <alignment/>
    </xf>
    <xf numFmtId="0" fontId="65" fillId="0" borderId="26" xfId="0" applyFont="1" applyFill="1" applyBorder="1" applyAlignment="1">
      <alignment/>
    </xf>
    <xf numFmtId="176" fontId="65" fillId="0" borderId="26" xfId="42" applyNumberFormat="1" applyFont="1" applyFill="1" applyBorder="1" applyAlignment="1">
      <alignment/>
    </xf>
    <xf numFmtId="43" fontId="65" fillId="0" borderId="26" xfId="42" applyFont="1" applyFill="1" applyBorder="1" applyAlignment="1">
      <alignment horizontal="right"/>
    </xf>
    <xf numFmtId="172" fontId="65" fillId="0" borderId="27" xfId="0" applyNumberFormat="1" applyFont="1" applyFill="1" applyBorder="1" applyAlignment="1">
      <alignment/>
    </xf>
    <xf numFmtId="0" fontId="62" fillId="0" borderId="18" xfId="59" applyFont="1" applyFill="1" applyBorder="1">
      <alignment/>
      <protection/>
    </xf>
    <xf numFmtId="0" fontId="62" fillId="0" borderId="0" xfId="59" applyFont="1" applyFill="1" applyBorder="1">
      <alignment/>
      <protection/>
    </xf>
    <xf numFmtId="0" fontId="3" fillId="0" borderId="15" xfId="59" applyFont="1" applyFill="1" applyBorder="1">
      <alignment/>
      <protection/>
    </xf>
    <xf numFmtId="43" fontId="3" fillId="0" borderId="12" xfId="42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6" fontId="3" fillId="0" borderId="30" xfId="44" applyNumberFormat="1" applyFont="1" applyFill="1" applyBorder="1" applyAlignment="1">
      <alignment/>
    </xf>
    <xf numFmtId="176" fontId="65" fillId="0" borderId="30" xfId="42" applyNumberFormat="1" applyFont="1" applyFill="1" applyBorder="1" applyAlignment="1">
      <alignment/>
    </xf>
    <xf numFmtId="43" fontId="58" fillId="0" borderId="31" xfId="42" applyFont="1" applyFill="1" applyBorder="1" applyAlignment="1">
      <alignment horizontal="right"/>
    </xf>
    <xf numFmtId="172" fontId="65" fillId="0" borderId="32" xfId="0" applyNumberFormat="1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176" fontId="60" fillId="0" borderId="34" xfId="42" applyNumberFormat="1" applyFont="1" applyFill="1" applyBorder="1" applyAlignment="1">
      <alignment/>
    </xf>
    <xf numFmtId="43" fontId="60" fillId="0" borderId="34" xfId="42" applyFont="1" applyFill="1" applyBorder="1" applyAlignment="1">
      <alignment/>
    </xf>
    <xf numFmtId="0" fontId="59" fillId="0" borderId="16" xfId="0" applyFont="1" applyFill="1" applyBorder="1" applyAlignment="1">
      <alignment/>
    </xf>
    <xf numFmtId="176" fontId="60" fillId="0" borderId="0" xfId="42" applyNumberFormat="1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vertical="top"/>
    </xf>
    <xf numFmtId="0" fontId="60" fillId="0" borderId="17" xfId="0" applyFont="1" applyFill="1" applyBorder="1" applyAlignment="1">
      <alignment horizontal="left" indent="5"/>
    </xf>
    <xf numFmtId="0" fontId="60" fillId="0" borderId="12" xfId="0" applyFont="1" applyFill="1" applyBorder="1" applyAlignment="1">
      <alignment/>
    </xf>
    <xf numFmtId="179" fontId="60" fillId="0" borderId="12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43" fontId="65" fillId="0" borderId="18" xfId="42" applyFont="1" applyFill="1" applyBorder="1" applyAlignment="1">
      <alignment/>
    </xf>
    <xf numFmtId="43" fontId="65" fillId="0" borderId="0" xfId="42" applyFont="1" applyFill="1" applyBorder="1" applyAlignment="1">
      <alignment/>
    </xf>
    <xf numFmtId="0" fontId="9" fillId="0" borderId="19" xfId="59" applyFont="1" applyFill="1" applyBorder="1">
      <alignment/>
      <protection/>
    </xf>
    <xf numFmtId="0" fontId="9" fillId="0" borderId="35" xfId="59" applyFont="1" applyFill="1" applyBorder="1">
      <alignment/>
      <protection/>
    </xf>
    <xf numFmtId="4" fontId="9" fillId="0" borderId="35" xfId="59" applyNumberFormat="1" applyFont="1" applyFill="1" applyBorder="1">
      <alignment/>
      <protection/>
    </xf>
    <xf numFmtId="0" fontId="10" fillId="0" borderId="35" xfId="59" applyFont="1" applyFill="1" applyBorder="1" applyAlignment="1">
      <alignment/>
      <protection/>
    </xf>
    <xf numFmtId="176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176" fontId="64" fillId="0" borderId="0" xfId="42" applyNumberFormat="1" applyFont="1" applyFill="1" applyAlignment="1">
      <alignment/>
    </xf>
    <xf numFmtId="43" fontId="64" fillId="0" borderId="0" xfId="42" applyFont="1" applyFill="1" applyAlignment="1">
      <alignment/>
    </xf>
    <xf numFmtId="172" fontId="64" fillId="0" borderId="0" xfId="0" applyNumberFormat="1" applyFont="1" applyFill="1" applyAlignment="1">
      <alignment/>
    </xf>
    <xf numFmtId="0" fontId="64" fillId="0" borderId="18" xfId="59" applyFont="1" applyFill="1" applyBorder="1">
      <alignment/>
      <protection/>
    </xf>
    <xf numFmtId="0" fontId="64" fillId="0" borderId="0" xfId="59" applyFont="1" applyFill="1" applyBorder="1">
      <alignment/>
      <protection/>
    </xf>
    <xf numFmtId="0" fontId="65" fillId="0" borderId="33" xfId="0" applyFont="1" applyFill="1" applyBorder="1" applyAlignment="1">
      <alignment/>
    </xf>
    <xf numFmtId="0" fontId="65" fillId="0" borderId="34" xfId="0" applyFont="1" applyFill="1" applyBorder="1" applyAlignment="1">
      <alignment/>
    </xf>
    <xf numFmtId="176" fontId="65" fillId="0" borderId="34" xfId="42" applyNumberFormat="1" applyFont="1" applyFill="1" applyBorder="1" applyAlignment="1">
      <alignment/>
    </xf>
    <xf numFmtId="43" fontId="65" fillId="0" borderId="34" xfId="42" applyFont="1" applyFill="1" applyBorder="1" applyAlignment="1">
      <alignment/>
    </xf>
    <xf numFmtId="172" fontId="65" fillId="0" borderId="36" xfId="0" applyNumberFormat="1" applyFont="1" applyFill="1" applyBorder="1" applyAlignment="1">
      <alignment/>
    </xf>
    <xf numFmtId="0" fontId="58" fillId="0" borderId="16" xfId="0" applyFont="1" applyFill="1" applyBorder="1" applyAlignment="1">
      <alignment/>
    </xf>
    <xf numFmtId="176" fontId="65" fillId="0" borderId="0" xfId="42" applyNumberFormat="1" applyFont="1" applyFill="1" applyBorder="1" applyAlignment="1">
      <alignment/>
    </xf>
    <xf numFmtId="172" fontId="65" fillId="0" borderId="18" xfId="0" applyNumberFormat="1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17" xfId="0" applyFont="1" applyFill="1" applyBorder="1" applyAlignment="1">
      <alignment horizontal="left" indent="5"/>
    </xf>
    <xf numFmtId="0" fontId="65" fillId="0" borderId="12" xfId="0" applyFont="1" applyFill="1" applyBorder="1" applyAlignment="1">
      <alignment/>
    </xf>
    <xf numFmtId="179" fontId="65" fillId="0" borderId="12" xfId="0" applyNumberFormat="1" applyFont="1" applyFill="1" applyBorder="1" applyAlignment="1">
      <alignment/>
    </xf>
    <xf numFmtId="0" fontId="2" fillId="0" borderId="19" xfId="59" applyFont="1" applyFill="1" applyBorder="1">
      <alignment/>
      <protection/>
    </xf>
    <xf numFmtId="0" fontId="2" fillId="0" borderId="35" xfId="59" applyFont="1" applyFill="1" applyBorder="1">
      <alignment/>
      <protection/>
    </xf>
    <xf numFmtId="4" fontId="2" fillId="0" borderId="35" xfId="59" applyNumberFormat="1" applyFont="1" applyFill="1" applyBorder="1">
      <alignment/>
      <protection/>
    </xf>
    <xf numFmtId="0" fontId="5" fillId="0" borderId="35" xfId="59" applyFont="1" applyFill="1" applyBorder="1" applyAlignment="1">
      <alignment/>
      <protection/>
    </xf>
    <xf numFmtId="0" fontId="2" fillId="0" borderId="37" xfId="59" applyFont="1" applyFill="1" applyBorder="1">
      <alignment/>
      <protection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38" xfId="0" applyFont="1" applyFill="1" applyBorder="1" applyAlignment="1">
      <alignment vertical="center"/>
    </xf>
    <xf numFmtId="43" fontId="59" fillId="0" borderId="0" xfId="42" applyFont="1" applyFill="1" applyBorder="1" applyAlignment="1">
      <alignment/>
    </xf>
    <xf numFmtId="0" fontId="65" fillId="0" borderId="38" xfId="0" applyFont="1" applyFill="1" applyBorder="1" applyAlignment="1">
      <alignment/>
    </xf>
    <xf numFmtId="0" fontId="58" fillId="0" borderId="17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43" fontId="58" fillId="0" borderId="12" xfId="42" applyFont="1" applyFill="1" applyBorder="1" applyAlignment="1">
      <alignment vertical="center"/>
    </xf>
    <xf numFmtId="43" fontId="58" fillId="0" borderId="12" xfId="42" applyFont="1" applyFill="1" applyBorder="1" applyAlignment="1">
      <alignment vertical="center" wrapText="1"/>
    </xf>
    <xf numFmtId="0" fontId="58" fillId="0" borderId="38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43" fontId="65" fillId="0" borderId="12" xfId="42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43" fontId="58" fillId="0" borderId="12" xfId="42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0" xfId="61" applyFont="1" applyFill="1">
      <alignment/>
      <protection/>
    </xf>
    <xf numFmtId="0" fontId="0" fillId="0" borderId="0" xfId="0" applyFill="1" applyAlignment="1">
      <alignment/>
    </xf>
    <xf numFmtId="4" fontId="2" fillId="0" borderId="0" xfId="61" applyNumberFormat="1" applyFont="1" applyFill="1" applyBorder="1">
      <alignment/>
      <protection/>
    </xf>
    <xf numFmtId="0" fontId="59" fillId="0" borderId="0" xfId="0" applyFont="1" applyFill="1" applyAlignment="1">
      <alignment horizontal="left" vertical="center"/>
    </xf>
    <xf numFmtId="178" fontId="66" fillId="0" borderId="0" xfId="0" applyNumberFormat="1" applyFont="1" applyFill="1" applyAlignment="1">
      <alignment horizontal="left"/>
    </xf>
    <xf numFmtId="176" fontId="66" fillId="0" borderId="0" xfId="42" applyNumberFormat="1" applyFont="1" applyFill="1" applyAlignment="1">
      <alignment/>
    </xf>
    <xf numFmtId="43" fontId="66" fillId="0" borderId="0" xfId="42" applyFont="1" applyFill="1" applyAlignment="1">
      <alignment/>
    </xf>
    <xf numFmtId="172" fontId="66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193" fontId="65" fillId="0" borderId="0" xfId="0" applyNumberFormat="1" applyFont="1" applyFill="1" applyAlignment="1">
      <alignment/>
    </xf>
    <xf numFmtId="43" fontId="3" fillId="0" borderId="11" xfId="42" applyFont="1" applyFill="1" applyBorder="1" applyAlignment="1">
      <alignment vertical="center" wrapText="1"/>
    </xf>
    <xf numFmtId="43" fontId="65" fillId="0" borderId="24" xfId="42" applyFont="1" applyFill="1" applyBorder="1" applyAlignment="1">
      <alignment horizontal="right"/>
    </xf>
    <xf numFmtId="43" fontId="65" fillId="0" borderId="27" xfId="42" applyFont="1" applyFill="1" applyBorder="1" applyAlignment="1">
      <alignment horizontal="right"/>
    </xf>
    <xf numFmtId="43" fontId="3" fillId="0" borderId="39" xfId="42" applyFont="1" applyFill="1" applyBorder="1" applyAlignment="1">
      <alignment horizontal="right"/>
    </xf>
    <xf numFmtId="176" fontId="65" fillId="0" borderId="27" xfId="42" applyNumberFormat="1" applyFont="1" applyFill="1" applyBorder="1" applyAlignment="1">
      <alignment/>
    </xf>
    <xf numFmtId="43" fontId="65" fillId="0" borderId="27" xfId="42" applyNumberFormat="1" applyFont="1" applyFill="1" applyBorder="1" applyAlignment="1">
      <alignment/>
    </xf>
    <xf numFmtId="43" fontId="65" fillId="0" borderId="27" xfId="42" applyNumberFormat="1" applyFont="1" applyFill="1" applyBorder="1" applyAlignment="1">
      <alignment horizontal="right"/>
    </xf>
    <xf numFmtId="43" fontId="58" fillId="0" borderId="40" xfId="42" applyFont="1" applyFill="1" applyBorder="1" applyAlignment="1">
      <alignment horizontal="right"/>
    </xf>
    <xf numFmtId="43" fontId="59" fillId="0" borderId="18" xfId="42" applyFont="1" applyFill="1" applyBorder="1" applyAlignment="1">
      <alignment/>
    </xf>
    <xf numFmtId="43" fontId="58" fillId="0" borderId="39" xfId="42" applyFont="1" applyFill="1" applyBorder="1" applyAlignment="1">
      <alignment vertical="center"/>
    </xf>
    <xf numFmtId="43" fontId="65" fillId="0" borderId="39" xfId="42" applyFont="1" applyFill="1" applyBorder="1" applyAlignment="1">
      <alignment/>
    </xf>
    <xf numFmtId="43" fontId="58" fillId="0" borderId="39" xfId="42" applyFont="1" applyFill="1" applyBorder="1" applyAlignment="1">
      <alignment/>
    </xf>
    <xf numFmtId="43" fontId="65" fillId="0" borderId="36" xfId="42" applyFont="1" applyFill="1" applyBorder="1" applyAlignment="1">
      <alignment/>
    </xf>
    <xf numFmtId="0" fontId="8" fillId="0" borderId="39" xfId="0" applyFont="1" applyFill="1" applyBorder="1" applyAlignment="1">
      <alignment vertical="top" wrapText="1"/>
    </xf>
    <xf numFmtId="43" fontId="7" fillId="0" borderId="39" xfId="42" applyFont="1" applyFill="1" applyBorder="1" applyAlignment="1">
      <alignment/>
    </xf>
    <xf numFmtId="0" fontId="7" fillId="0" borderId="18" xfId="0" applyFont="1" applyFill="1" applyBorder="1" applyAlignment="1">
      <alignment/>
    </xf>
    <xf numFmtId="176" fontId="7" fillId="0" borderId="18" xfId="44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/>
    </xf>
    <xf numFmtId="43" fontId="60" fillId="0" borderId="36" xfId="42" applyFont="1" applyFill="1" applyBorder="1" applyAlignment="1">
      <alignment/>
    </xf>
    <xf numFmtId="0" fontId="65" fillId="0" borderId="18" xfId="0" applyFont="1" applyFill="1" applyBorder="1" applyAlignment="1">
      <alignment/>
    </xf>
    <xf numFmtId="43" fontId="67" fillId="0" borderId="18" xfId="42" applyFont="1" applyFill="1" applyBorder="1" applyAlignment="1">
      <alignment/>
    </xf>
    <xf numFmtId="4" fontId="9" fillId="0" borderId="37" xfId="59" applyNumberFormat="1" applyFont="1" applyFill="1" applyBorder="1">
      <alignment/>
      <protection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11" fillId="33" borderId="43" xfId="59" applyFont="1" applyFill="1" applyBorder="1">
      <alignment/>
      <protection/>
    </xf>
    <xf numFmtId="10" fontId="11" fillId="0" borderId="44" xfId="59" applyNumberFormat="1" applyFont="1" applyBorder="1">
      <alignment/>
      <protection/>
    </xf>
    <xf numFmtId="0" fontId="11" fillId="33" borderId="45" xfId="59" applyFont="1" applyFill="1" applyBorder="1">
      <alignment/>
      <protection/>
    </xf>
    <xf numFmtId="10" fontId="60" fillId="0" borderId="46" xfId="64" applyNumberFormat="1" applyFont="1" applyFill="1" applyBorder="1" applyAlignment="1">
      <alignment/>
    </xf>
    <xf numFmtId="10" fontId="60" fillId="0" borderId="47" xfId="64" applyNumberFormat="1" applyFont="1" applyFill="1" applyBorder="1" applyAlignment="1">
      <alignment/>
    </xf>
    <xf numFmtId="10" fontId="11" fillId="0" borderId="44" xfId="64" applyNumberFormat="1" applyFont="1" applyBorder="1" applyAlignment="1">
      <alignment/>
    </xf>
    <xf numFmtId="10" fontId="11" fillId="0" borderId="48" xfId="64" applyNumberFormat="1" applyFont="1" applyBorder="1" applyAlignment="1">
      <alignment/>
    </xf>
    <xf numFmtId="0" fontId="7" fillId="0" borderId="49" xfId="0" applyFont="1" applyFill="1" applyBorder="1" applyAlignment="1">
      <alignment vertical="top"/>
    </xf>
    <xf numFmtId="0" fontId="7" fillId="0" borderId="50" xfId="0" applyFont="1" applyFill="1" applyBorder="1" applyAlignment="1">
      <alignment vertical="top"/>
    </xf>
    <xf numFmtId="0" fontId="11" fillId="33" borderId="51" xfId="59" applyFont="1" applyFill="1" applyBorder="1">
      <alignment/>
      <protection/>
    </xf>
    <xf numFmtId="0" fontId="11" fillId="33" borderId="52" xfId="59" applyFont="1" applyFill="1" applyBorder="1">
      <alignment/>
      <protection/>
    </xf>
    <xf numFmtId="0" fontId="68" fillId="0" borderId="0" xfId="0" applyFont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 wrapText="1"/>
    </xf>
    <xf numFmtId="0" fontId="65" fillId="0" borderId="16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65" fillId="0" borderId="18" xfId="0" applyFont="1" applyFill="1" applyBorder="1" applyAlignment="1">
      <alignment horizontal="left" wrapText="1"/>
    </xf>
    <xf numFmtId="43" fontId="7" fillId="0" borderId="53" xfId="42" applyFont="1" applyFill="1" applyBorder="1" applyAlignment="1">
      <alignment horizontal="center" vertical="center"/>
    </xf>
    <xf numFmtId="43" fontId="7" fillId="0" borderId="54" xfId="42" applyFont="1" applyFill="1" applyBorder="1" applyAlignment="1">
      <alignment horizontal="center" vertical="center"/>
    </xf>
    <xf numFmtId="43" fontId="7" fillId="0" borderId="55" xfId="42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18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nar\Downloads\Monthly_Portfolio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5" customFormat="1" ht="18.75">
      <c r="A1" s="202" t="s">
        <v>12</v>
      </c>
      <c r="B1" s="202"/>
      <c r="C1" s="202"/>
    </row>
    <row r="2" s="5" customFormat="1" ht="15"/>
    <row r="3" spans="1:3" s="5" customFormat="1" ht="15">
      <c r="A3" s="6" t="s">
        <v>202</v>
      </c>
      <c r="B3" s="6" t="s">
        <v>203</v>
      </c>
      <c r="C3" s="6" t="s">
        <v>204</v>
      </c>
    </row>
    <row r="4" spans="1:3" ht="15">
      <c r="A4" s="7" t="s">
        <v>25</v>
      </c>
      <c r="B4" s="8" t="s">
        <v>197</v>
      </c>
      <c r="C4" s="7" t="s">
        <v>198</v>
      </c>
    </row>
    <row r="5" spans="1:3" ht="15">
      <c r="A5" s="7" t="s">
        <v>148</v>
      </c>
      <c r="B5" s="8" t="s">
        <v>199</v>
      </c>
      <c r="C5" s="7" t="s">
        <v>200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204"/>
  <sheetViews>
    <sheetView showGridLines="0" tabSelected="1" zoomScale="85" zoomScaleNormal="85" zoomScalePageLayoutView="0" workbookViewId="0" topLeftCell="A1">
      <pane ySplit="6" topLeftCell="A67" activePane="bottomLeft" state="frozen"/>
      <selection pane="topLeft" activeCell="A1" sqref="A1"/>
      <selection pane="bottomLeft" activeCell="D2" sqref="D2"/>
    </sheetView>
  </sheetViews>
  <sheetFormatPr defaultColWidth="13.8515625" defaultRowHeight="15"/>
  <cols>
    <col min="1" max="1" width="2.57421875" style="64" customWidth="1"/>
    <col min="2" max="2" width="5.8515625" style="64" hidden="1" customWidth="1"/>
    <col min="3" max="3" width="49.57421875" style="64" customWidth="1"/>
    <col min="4" max="4" width="19.57421875" style="64" customWidth="1"/>
    <col min="5" max="5" width="23.7109375" style="64" customWidth="1"/>
    <col min="6" max="6" width="23.57421875" style="65" customWidth="1"/>
    <col min="7" max="7" width="23.28125" style="66" customWidth="1"/>
    <col min="8" max="8" width="21.140625" style="66" customWidth="1"/>
    <col min="9" max="9" width="9.00390625" style="70" bestFit="1" customWidth="1"/>
    <col min="10" max="10" width="11.00390625" style="70" bestFit="1" customWidth="1"/>
    <col min="11" max="11" width="7.421875" style="64" bestFit="1" customWidth="1"/>
    <col min="12" max="12" width="6.7109375" style="64" bestFit="1" customWidth="1"/>
    <col min="13" max="13" width="9.8515625" style="64" bestFit="1" customWidth="1"/>
    <col min="14" max="14" width="21.140625" style="64" bestFit="1" customWidth="1"/>
    <col min="15" max="15" width="16.421875" style="64" bestFit="1" customWidth="1"/>
    <col min="16" max="16" width="7.28125" style="64" bestFit="1" customWidth="1"/>
    <col min="17" max="17" width="9.28125" style="64" bestFit="1" customWidth="1"/>
    <col min="18" max="18" width="17.8515625" style="64" bestFit="1" customWidth="1"/>
    <col min="19" max="19" width="6.7109375" style="64" bestFit="1" customWidth="1"/>
    <col min="20" max="20" width="19.140625" style="64" bestFit="1" customWidth="1"/>
    <col min="21" max="21" width="25.140625" style="64" bestFit="1" customWidth="1"/>
    <col min="22" max="22" width="21.421875" style="64" bestFit="1" customWidth="1"/>
    <col min="23" max="23" width="19.7109375" style="64" bestFit="1" customWidth="1"/>
    <col min="24" max="24" width="14.00390625" style="64" bestFit="1" customWidth="1"/>
    <col min="25" max="25" width="13.140625" style="64" bestFit="1" customWidth="1"/>
    <col min="26" max="26" width="9.28125" style="64" bestFit="1" customWidth="1"/>
    <col min="27" max="27" width="13.140625" style="64" bestFit="1" customWidth="1"/>
    <col min="28" max="28" width="7.421875" style="64" bestFit="1" customWidth="1"/>
    <col min="29" max="29" width="19.421875" style="64" bestFit="1" customWidth="1"/>
    <col min="30" max="30" width="20.8515625" style="64" bestFit="1" customWidth="1"/>
    <col min="31" max="31" width="19.00390625" style="64" bestFit="1" customWidth="1"/>
    <col min="32" max="32" width="25.8515625" style="64" bestFit="1" customWidth="1"/>
    <col min="33" max="33" width="14.57421875" style="70" bestFit="1" customWidth="1"/>
    <col min="34" max="34" width="14.421875" style="64" bestFit="1" customWidth="1"/>
    <col min="35" max="35" width="27.28125" style="64" bestFit="1" customWidth="1"/>
    <col min="36" max="36" width="11.57421875" style="64" bestFit="1" customWidth="1"/>
    <col min="37" max="37" width="6.28125" style="64" bestFit="1" customWidth="1"/>
    <col min="38" max="38" width="7.00390625" style="64" bestFit="1" customWidth="1"/>
    <col min="39" max="39" width="23.8515625" style="64" bestFit="1" customWidth="1"/>
    <col min="40" max="40" width="12.8515625" style="64" bestFit="1" customWidth="1"/>
    <col min="41" max="41" width="11.28125" style="64" bestFit="1" customWidth="1"/>
    <col min="42" max="42" width="15.28125" style="64" bestFit="1" customWidth="1"/>
    <col min="43" max="43" width="21.140625" style="64" bestFit="1" customWidth="1"/>
    <col min="44" max="44" width="23.8515625" style="64" bestFit="1" customWidth="1"/>
    <col min="45" max="45" width="14.421875" style="64" bestFit="1" customWidth="1"/>
    <col min="46" max="46" width="11.140625" style="70" bestFit="1" customWidth="1"/>
    <col min="47" max="47" width="15.00390625" style="64" bestFit="1" customWidth="1"/>
    <col min="48" max="48" width="11.7109375" style="70" bestFit="1" customWidth="1"/>
    <col min="49" max="49" width="23.57421875" style="64" bestFit="1" customWidth="1"/>
    <col min="50" max="50" width="22.140625" style="64" bestFit="1" customWidth="1"/>
    <col min="51" max="51" width="21.00390625" style="64" bestFit="1" customWidth="1"/>
    <col min="52" max="52" width="15.7109375" style="70" bestFit="1" customWidth="1"/>
    <col min="53" max="53" width="10.421875" style="64" bestFit="1" customWidth="1"/>
    <col min="54" max="54" width="13.7109375" style="64" bestFit="1" customWidth="1"/>
    <col min="55" max="55" width="18.00390625" style="64" bestFit="1" customWidth="1"/>
    <col min="56" max="56" width="19.7109375" style="64" bestFit="1" customWidth="1"/>
    <col min="57" max="57" width="13.8515625" style="64" bestFit="1" customWidth="1"/>
    <col min="58" max="58" width="15.7109375" style="64" bestFit="1" customWidth="1"/>
    <col min="59" max="59" width="28.57421875" style="64" bestFit="1" customWidth="1"/>
    <col min="60" max="60" width="20.28125" style="64" bestFit="1" customWidth="1"/>
    <col min="61" max="61" width="16.00390625" style="64" bestFit="1" customWidth="1"/>
    <col min="62" max="62" width="13.7109375" style="64" bestFit="1" customWidth="1"/>
    <col min="63" max="63" width="28.140625" style="64" bestFit="1" customWidth="1"/>
    <col min="64" max="64" width="15.8515625" style="64" bestFit="1" customWidth="1"/>
    <col min="65" max="65" width="26.28125" style="64" bestFit="1" customWidth="1"/>
    <col min="66" max="66" width="13.140625" style="64" bestFit="1" customWidth="1"/>
    <col min="67" max="67" width="15.00390625" style="64" bestFit="1" customWidth="1"/>
    <col min="68" max="68" width="9.00390625" style="64" bestFit="1" customWidth="1"/>
    <col min="69" max="69" width="18.00390625" style="64" bestFit="1" customWidth="1"/>
    <col min="70" max="70" width="14.28125" style="64" bestFit="1" customWidth="1"/>
    <col min="71" max="71" width="15.7109375" style="64" bestFit="1" customWidth="1"/>
    <col min="72" max="72" width="18.7109375" style="64" bestFit="1" customWidth="1"/>
    <col min="73" max="73" width="16.140625" style="64" bestFit="1" customWidth="1"/>
    <col min="74" max="74" width="23.57421875" style="64" bestFit="1" customWidth="1"/>
    <col min="75" max="75" width="23.8515625" style="64" bestFit="1" customWidth="1"/>
    <col min="76" max="76" width="22.8515625" style="64" bestFit="1" customWidth="1"/>
    <col min="77" max="77" width="11.7109375" style="64" bestFit="1" customWidth="1"/>
    <col min="78" max="78" width="11.8515625" style="64" bestFit="1" customWidth="1"/>
    <col min="79" max="79" width="15.140625" style="64" bestFit="1" customWidth="1"/>
    <col min="80" max="80" width="15.28125" style="64" bestFit="1" customWidth="1"/>
    <col min="81" max="81" width="19.57421875" style="64" bestFit="1" customWidth="1"/>
    <col min="82" max="82" width="21.57421875" style="64" bestFit="1" customWidth="1"/>
    <col min="83" max="83" width="18.8515625" style="64" bestFit="1" customWidth="1"/>
    <col min="84" max="84" width="8.7109375" style="64" bestFit="1" customWidth="1"/>
    <col min="85" max="85" width="8.8515625" style="64" bestFit="1" customWidth="1"/>
    <col min="86" max="86" width="13.140625" style="64" bestFit="1" customWidth="1"/>
    <col min="87" max="87" width="9.57421875" style="64" bestFit="1" customWidth="1"/>
    <col min="88" max="88" width="9.7109375" style="64" bestFit="1" customWidth="1"/>
    <col min="89" max="89" width="14.00390625" style="64" bestFit="1" customWidth="1"/>
    <col min="90" max="90" width="17.00390625" style="64" bestFit="1" customWidth="1"/>
    <col min="91" max="91" width="17.28125" style="64" bestFit="1" customWidth="1"/>
    <col min="92" max="92" width="21.57421875" style="64" bestFit="1" customWidth="1"/>
    <col min="93" max="93" width="17.7109375" style="64" bestFit="1" customWidth="1"/>
    <col min="94" max="94" width="14.57421875" style="64" bestFit="1" customWidth="1"/>
    <col min="95" max="95" width="15.7109375" style="64" bestFit="1" customWidth="1"/>
    <col min="96" max="96" width="19.140625" style="64" bestFit="1" customWidth="1"/>
    <col min="97" max="97" width="12.421875" style="64" bestFit="1" customWidth="1"/>
    <col min="98" max="99" width="14.8515625" style="64" bestFit="1" customWidth="1"/>
    <col min="100" max="100" width="14.421875" style="64" bestFit="1" customWidth="1"/>
    <col min="101" max="101" width="23.140625" style="64" bestFit="1" customWidth="1"/>
    <col min="102" max="102" width="26.00390625" style="64" bestFit="1" customWidth="1"/>
    <col min="103" max="103" width="19.421875" style="64" bestFit="1" customWidth="1"/>
    <col min="104" max="104" width="21.57421875" style="64" bestFit="1" customWidth="1"/>
    <col min="105" max="105" width="25.8515625" style="64" bestFit="1" customWidth="1"/>
    <col min="106" max="106" width="18.57421875" style="64" bestFit="1" customWidth="1"/>
    <col min="107" max="107" width="16.28125" style="64" bestFit="1" customWidth="1"/>
    <col min="108" max="108" width="15.421875" style="64" bestFit="1" customWidth="1"/>
    <col min="109" max="109" width="17.28125" style="64" bestFit="1" customWidth="1"/>
    <col min="110" max="110" width="17.421875" style="64" bestFit="1" customWidth="1"/>
    <col min="111" max="111" width="21.7109375" style="64" bestFit="1" customWidth="1"/>
    <col min="112" max="112" width="17.28125" style="64" bestFit="1" customWidth="1"/>
    <col min="113" max="113" width="17.421875" style="64" bestFit="1" customWidth="1"/>
    <col min="114" max="114" width="21.7109375" style="64" bestFit="1" customWidth="1"/>
    <col min="115" max="115" width="13.421875" style="64" bestFit="1" customWidth="1"/>
    <col min="116" max="213" width="12.00390625" style="64" customWidth="1"/>
    <col min="214" max="214" width="17.140625" style="64" customWidth="1"/>
    <col min="215" max="16384" width="13.8515625" style="64" customWidth="1"/>
  </cols>
  <sheetData>
    <row r="1" spans="1:52" ht="13.5">
      <c r="A1" s="63"/>
      <c r="C1" s="63"/>
      <c r="D1" s="63"/>
      <c r="E1" s="63"/>
      <c r="F1" s="113"/>
      <c r="G1" s="114"/>
      <c r="H1" s="114"/>
      <c r="I1" s="115"/>
      <c r="J1" s="115"/>
      <c r="AG1" s="115"/>
      <c r="AT1" s="115"/>
      <c r="AV1" s="115"/>
      <c r="AZ1" s="115"/>
    </row>
    <row r="2" spans="3:4" ht="19.5">
      <c r="C2" s="62" t="s">
        <v>24</v>
      </c>
      <c r="D2" s="63" t="s">
        <v>25</v>
      </c>
    </row>
    <row r="3" spans="3:8" ht="16.5">
      <c r="C3" s="68" t="s">
        <v>26</v>
      </c>
      <c r="D3" s="69" t="s">
        <v>280</v>
      </c>
      <c r="H3" s="67" t="s">
        <v>201</v>
      </c>
    </row>
    <row r="4" spans="3:4" ht="15.75">
      <c r="C4" s="68" t="s">
        <v>27</v>
      </c>
      <c r="D4" s="71">
        <v>43677</v>
      </c>
    </row>
    <row r="5" ht="14.25" thickBot="1">
      <c r="C5" s="68"/>
    </row>
    <row r="6" spans="3:8" ht="27">
      <c r="C6" s="10" t="s">
        <v>28</v>
      </c>
      <c r="D6" s="9" t="s">
        <v>29</v>
      </c>
      <c r="E6" s="1" t="s">
        <v>30</v>
      </c>
      <c r="F6" s="4" t="s">
        <v>31</v>
      </c>
      <c r="G6" s="3" t="s">
        <v>32</v>
      </c>
      <c r="H6" s="165" t="s">
        <v>351</v>
      </c>
    </row>
    <row r="7" spans="3:8" ht="13.5">
      <c r="C7" s="72"/>
      <c r="D7" s="73"/>
      <c r="E7" s="74"/>
      <c r="F7" s="75"/>
      <c r="G7" s="76"/>
      <c r="H7" s="166"/>
    </row>
    <row r="8" spans="1:8" ht="13.5">
      <c r="A8" s="116"/>
      <c r="B8" s="117"/>
      <c r="C8" s="11" t="s">
        <v>0</v>
      </c>
      <c r="D8" s="78"/>
      <c r="E8" s="79"/>
      <c r="F8" s="80"/>
      <c r="G8" s="81"/>
      <c r="H8" s="167"/>
    </row>
    <row r="9" spans="3:8" ht="13.5">
      <c r="C9" s="85" t="s">
        <v>1</v>
      </c>
      <c r="D9" s="78"/>
      <c r="E9" s="79"/>
      <c r="F9" s="80"/>
      <c r="G9" s="81"/>
      <c r="H9" s="167"/>
    </row>
    <row r="10" spans="3:8" ht="13.5">
      <c r="C10" s="85" t="s">
        <v>331</v>
      </c>
      <c r="D10" s="78"/>
      <c r="E10" s="79"/>
      <c r="F10" s="80"/>
      <c r="G10" s="81"/>
      <c r="H10" s="167"/>
    </row>
    <row r="11" spans="2:8" ht="13.5">
      <c r="B11" s="63" t="s">
        <v>35</v>
      </c>
      <c r="C11" s="72" t="s">
        <v>36</v>
      </c>
      <c r="D11" s="78" t="s">
        <v>37</v>
      </c>
      <c r="E11" s="79" t="s">
        <v>38</v>
      </c>
      <c r="F11" s="80">
        <v>859653</v>
      </c>
      <c r="G11" s="81">
        <v>19356.38</v>
      </c>
      <c r="H11" s="167">
        <v>9.66</v>
      </c>
    </row>
    <row r="12" spans="2:8" ht="13.5">
      <c r="B12" s="63" t="s">
        <v>39</v>
      </c>
      <c r="C12" s="72" t="s">
        <v>40</v>
      </c>
      <c r="D12" s="78" t="s">
        <v>41</v>
      </c>
      <c r="E12" s="79" t="s">
        <v>42</v>
      </c>
      <c r="F12" s="80">
        <v>402982</v>
      </c>
      <c r="G12" s="81">
        <v>13703.4</v>
      </c>
      <c r="H12" s="167">
        <v>6.84</v>
      </c>
    </row>
    <row r="13" spans="2:8" ht="13.5">
      <c r="B13" s="63" t="s">
        <v>43</v>
      </c>
      <c r="C13" s="72" t="s">
        <v>44</v>
      </c>
      <c r="D13" s="78" t="s">
        <v>45</v>
      </c>
      <c r="E13" s="79" t="s">
        <v>46</v>
      </c>
      <c r="F13" s="80">
        <v>406863</v>
      </c>
      <c r="G13" s="81">
        <v>9586.1</v>
      </c>
      <c r="H13" s="167">
        <v>4.78</v>
      </c>
    </row>
    <row r="14" spans="2:8" ht="13.5">
      <c r="B14" s="63" t="s">
        <v>47</v>
      </c>
      <c r="C14" s="72" t="s">
        <v>58</v>
      </c>
      <c r="D14" s="78" t="s">
        <v>59</v>
      </c>
      <c r="E14" s="79" t="s">
        <v>38</v>
      </c>
      <c r="F14" s="80">
        <v>1417179</v>
      </c>
      <c r="G14" s="81">
        <v>9553.2</v>
      </c>
      <c r="H14" s="167">
        <v>4.77</v>
      </c>
    </row>
    <row r="15" spans="2:8" ht="13.5">
      <c r="B15" s="63" t="s">
        <v>51</v>
      </c>
      <c r="C15" s="72" t="s">
        <v>48</v>
      </c>
      <c r="D15" s="78" t="s">
        <v>49</v>
      </c>
      <c r="E15" s="79" t="s">
        <v>50</v>
      </c>
      <c r="F15" s="80">
        <v>1705455</v>
      </c>
      <c r="G15" s="81">
        <v>8877.75</v>
      </c>
      <c r="H15" s="167">
        <v>4.43</v>
      </c>
    </row>
    <row r="16" spans="2:8" ht="13.5">
      <c r="B16" s="63" t="s">
        <v>57</v>
      </c>
      <c r="C16" s="72" t="s">
        <v>61</v>
      </c>
      <c r="D16" s="78" t="s">
        <v>62</v>
      </c>
      <c r="E16" s="79" t="s">
        <v>38</v>
      </c>
      <c r="F16" s="80">
        <v>1900467</v>
      </c>
      <c r="G16" s="81">
        <v>8069.38</v>
      </c>
      <c r="H16" s="167">
        <v>4.03</v>
      </c>
    </row>
    <row r="17" spans="2:8" ht="13.5">
      <c r="B17" s="63" t="s">
        <v>60</v>
      </c>
      <c r="C17" s="72" t="s">
        <v>55</v>
      </c>
      <c r="D17" s="78" t="s">
        <v>56</v>
      </c>
      <c r="E17" s="79" t="s">
        <v>50</v>
      </c>
      <c r="F17" s="80">
        <v>738100</v>
      </c>
      <c r="G17" s="81">
        <v>6930.02</v>
      </c>
      <c r="H17" s="167">
        <v>3.46</v>
      </c>
    </row>
    <row r="18" spans="2:8" ht="13.5">
      <c r="B18" s="63" t="s">
        <v>63</v>
      </c>
      <c r="C18" s="72" t="s">
        <v>68</v>
      </c>
      <c r="D18" s="78" t="s">
        <v>69</v>
      </c>
      <c r="E18" s="79" t="s">
        <v>70</v>
      </c>
      <c r="F18" s="80">
        <v>401810</v>
      </c>
      <c r="G18" s="81">
        <v>6033.78</v>
      </c>
      <c r="H18" s="167">
        <v>3.01</v>
      </c>
    </row>
    <row r="19" spans="2:8" ht="13.5">
      <c r="B19" s="63" t="s">
        <v>67</v>
      </c>
      <c r="C19" s="72" t="s">
        <v>64</v>
      </c>
      <c r="D19" s="78" t="s">
        <v>65</v>
      </c>
      <c r="E19" s="79" t="s">
        <v>66</v>
      </c>
      <c r="F19" s="80">
        <v>784476</v>
      </c>
      <c r="G19" s="81">
        <v>5509.77</v>
      </c>
      <c r="H19" s="167">
        <v>2.75</v>
      </c>
    </row>
    <row r="20" spans="2:8" ht="13.5">
      <c r="B20" s="63" t="s">
        <v>75</v>
      </c>
      <c r="C20" s="72" t="s">
        <v>76</v>
      </c>
      <c r="D20" s="78" t="s">
        <v>77</v>
      </c>
      <c r="E20" s="79" t="s">
        <v>66</v>
      </c>
      <c r="F20" s="80">
        <v>96891</v>
      </c>
      <c r="G20" s="81">
        <v>3887.32</v>
      </c>
      <c r="H20" s="167">
        <v>1.94</v>
      </c>
    </row>
    <row r="21" spans="2:8" ht="13.5">
      <c r="B21" s="63" t="s">
        <v>78</v>
      </c>
      <c r="C21" s="72" t="s">
        <v>82</v>
      </c>
      <c r="D21" s="78" t="s">
        <v>83</v>
      </c>
      <c r="E21" s="79" t="s">
        <v>84</v>
      </c>
      <c r="F21" s="80">
        <v>484000</v>
      </c>
      <c r="G21" s="81">
        <v>3701.63</v>
      </c>
      <c r="H21" s="167">
        <v>1.85</v>
      </c>
    </row>
    <row r="22" spans="2:8" ht="13.5">
      <c r="B22" s="63" t="s">
        <v>85</v>
      </c>
      <c r="C22" s="72" t="s">
        <v>90</v>
      </c>
      <c r="D22" s="78" t="s">
        <v>91</v>
      </c>
      <c r="E22" s="79" t="s">
        <v>92</v>
      </c>
      <c r="F22" s="80">
        <v>1349188</v>
      </c>
      <c r="G22" s="81">
        <v>3051.86</v>
      </c>
      <c r="H22" s="167">
        <v>1.52</v>
      </c>
    </row>
    <row r="23" spans="2:8" ht="13.5">
      <c r="B23" s="63" t="s">
        <v>93</v>
      </c>
      <c r="C23" s="72" t="s">
        <v>97</v>
      </c>
      <c r="D23" s="78" t="s">
        <v>98</v>
      </c>
      <c r="E23" s="79" t="s">
        <v>84</v>
      </c>
      <c r="F23" s="80">
        <v>104000</v>
      </c>
      <c r="G23" s="81">
        <v>2677.58</v>
      </c>
      <c r="H23" s="167">
        <v>1.34</v>
      </c>
    </row>
    <row r="24" spans="2:8" ht="13.5">
      <c r="B24" s="63" t="s">
        <v>99</v>
      </c>
      <c r="C24" s="72" t="s">
        <v>100</v>
      </c>
      <c r="D24" s="78" t="s">
        <v>101</v>
      </c>
      <c r="E24" s="79" t="s">
        <v>84</v>
      </c>
      <c r="F24" s="80">
        <v>236663</v>
      </c>
      <c r="G24" s="81">
        <v>2262.02</v>
      </c>
      <c r="H24" s="167">
        <v>1.13</v>
      </c>
    </row>
    <row r="25" spans="2:8" ht="13.5">
      <c r="B25" s="63" t="s">
        <v>102</v>
      </c>
      <c r="C25" s="72" t="s">
        <v>107</v>
      </c>
      <c r="D25" s="78" t="s">
        <v>108</v>
      </c>
      <c r="E25" s="79" t="s">
        <v>42</v>
      </c>
      <c r="F25" s="80">
        <v>65676</v>
      </c>
      <c r="G25" s="81">
        <v>2126.16</v>
      </c>
      <c r="H25" s="167">
        <v>1.06</v>
      </c>
    </row>
    <row r="26" spans="2:8" ht="13.5">
      <c r="B26" s="63" t="s">
        <v>106</v>
      </c>
      <c r="C26" s="72" t="s">
        <v>103</v>
      </c>
      <c r="D26" s="78" t="s">
        <v>104</v>
      </c>
      <c r="E26" s="79" t="s">
        <v>105</v>
      </c>
      <c r="F26" s="80">
        <v>679868</v>
      </c>
      <c r="G26" s="81">
        <v>2060.68</v>
      </c>
      <c r="H26" s="167">
        <v>1.03</v>
      </c>
    </row>
    <row r="27" spans="2:8" ht="13.5">
      <c r="B27" s="63" t="s">
        <v>109</v>
      </c>
      <c r="C27" s="72" t="s">
        <v>110</v>
      </c>
      <c r="D27" s="78" t="s">
        <v>111</v>
      </c>
      <c r="E27" s="79" t="s">
        <v>84</v>
      </c>
      <c r="F27" s="80">
        <v>821000</v>
      </c>
      <c r="G27" s="81">
        <v>1870.24</v>
      </c>
      <c r="H27" s="167">
        <v>0.93</v>
      </c>
    </row>
    <row r="28" spans="2:8" ht="13.5">
      <c r="B28" s="63" t="s">
        <v>112</v>
      </c>
      <c r="C28" s="72" t="s">
        <v>113</v>
      </c>
      <c r="D28" s="78" t="s">
        <v>114</v>
      </c>
      <c r="E28" s="79" t="s">
        <v>84</v>
      </c>
      <c r="F28" s="80">
        <v>326500</v>
      </c>
      <c r="G28" s="81">
        <v>1393.34</v>
      </c>
      <c r="H28" s="167">
        <v>0.7</v>
      </c>
    </row>
    <row r="29" spans="3:8" ht="13.5">
      <c r="C29" s="72" t="s">
        <v>272</v>
      </c>
      <c r="D29" s="78" t="s">
        <v>273</v>
      </c>
      <c r="E29" s="79" t="s">
        <v>42</v>
      </c>
      <c r="F29" s="80">
        <v>708845</v>
      </c>
      <c r="G29" s="81">
        <v>1354.25</v>
      </c>
      <c r="H29" s="167">
        <v>0.68</v>
      </c>
    </row>
    <row r="30" spans="3:8" ht="13.5">
      <c r="C30" s="85" t="s">
        <v>332</v>
      </c>
      <c r="D30" s="78"/>
      <c r="E30" s="79"/>
      <c r="F30" s="80"/>
      <c r="G30" s="81"/>
      <c r="H30" s="167"/>
    </row>
    <row r="31" spans="2:8" ht="13.5">
      <c r="B31" s="63" t="s">
        <v>54</v>
      </c>
      <c r="C31" s="72" t="s">
        <v>52</v>
      </c>
      <c r="D31" s="78" t="s">
        <v>53</v>
      </c>
      <c r="E31" s="79" t="s">
        <v>42</v>
      </c>
      <c r="F31" s="80">
        <v>411500</v>
      </c>
      <c r="G31" s="81">
        <v>8731.21</v>
      </c>
      <c r="H31" s="167">
        <v>4.36</v>
      </c>
    </row>
    <row r="32" spans="2:8" ht="13.5">
      <c r="B32" s="63" t="s">
        <v>71</v>
      </c>
      <c r="C32" s="72" t="s">
        <v>72</v>
      </c>
      <c r="D32" s="78" t="s">
        <v>73</v>
      </c>
      <c r="E32" s="79" t="s">
        <v>74</v>
      </c>
      <c r="F32" s="80">
        <v>934741</v>
      </c>
      <c r="G32" s="81">
        <v>4038.55</v>
      </c>
      <c r="H32" s="167">
        <v>2.02</v>
      </c>
    </row>
    <row r="33" spans="2:8" ht="13.5">
      <c r="B33" s="63" t="s">
        <v>81</v>
      </c>
      <c r="C33" s="72" t="s">
        <v>79</v>
      </c>
      <c r="D33" s="78" t="s">
        <v>80</v>
      </c>
      <c r="E33" s="79" t="s">
        <v>46</v>
      </c>
      <c r="F33" s="80">
        <v>64950</v>
      </c>
      <c r="G33" s="81">
        <v>3552.57</v>
      </c>
      <c r="H33" s="167">
        <v>1.77</v>
      </c>
    </row>
    <row r="34" spans="2:8" ht="13.5">
      <c r="B34" s="63" t="s">
        <v>89</v>
      </c>
      <c r="C34" s="72" t="s">
        <v>86</v>
      </c>
      <c r="D34" s="78" t="s">
        <v>87</v>
      </c>
      <c r="E34" s="79" t="s">
        <v>88</v>
      </c>
      <c r="F34" s="80">
        <v>341400</v>
      </c>
      <c r="G34" s="81">
        <v>3043.24</v>
      </c>
      <c r="H34" s="167">
        <v>1.52</v>
      </c>
    </row>
    <row r="35" spans="2:8" ht="13.5">
      <c r="B35" s="63" t="s">
        <v>96</v>
      </c>
      <c r="C35" s="72" t="s">
        <v>94</v>
      </c>
      <c r="D35" s="78" t="s">
        <v>95</v>
      </c>
      <c r="E35" s="79" t="s">
        <v>38</v>
      </c>
      <c r="F35" s="80">
        <v>786000</v>
      </c>
      <c r="G35" s="81">
        <v>2611.09</v>
      </c>
      <c r="H35" s="167">
        <v>1.3</v>
      </c>
    </row>
    <row r="36" spans="3:8" ht="13.5">
      <c r="C36" s="11" t="s">
        <v>115</v>
      </c>
      <c r="D36" s="78"/>
      <c r="E36" s="79"/>
      <c r="F36" s="80"/>
      <c r="G36" s="86">
        <v>133981.52</v>
      </c>
      <c r="H36" s="168">
        <v>66.88</v>
      </c>
    </row>
    <row r="37" spans="3:8" ht="13.5">
      <c r="C37" s="72"/>
      <c r="D37" s="78"/>
      <c r="E37" s="79"/>
      <c r="F37" s="80"/>
      <c r="G37" s="81"/>
      <c r="H37" s="167"/>
    </row>
    <row r="38" spans="3:8" ht="13.5">
      <c r="C38" s="11" t="s">
        <v>3</v>
      </c>
      <c r="D38" s="78"/>
      <c r="E38" s="79"/>
      <c r="F38" s="80"/>
      <c r="G38" s="81" t="s">
        <v>2</v>
      </c>
      <c r="H38" s="167" t="s">
        <v>2</v>
      </c>
    </row>
    <row r="39" spans="3:8" ht="13.5">
      <c r="C39" s="72"/>
      <c r="D39" s="78"/>
      <c r="E39" s="79"/>
      <c r="F39" s="80"/>
      <c r="G39" s="81"/>
      <c r="H39" s="167"/>
    </row>
    <row r="40" spans="2:8" ht="13.5">
      <c r="B40" s="63" t="s">
        <v>116</v>
      </c>
      <c r="C40" s="85" t="s">
        <v>4</v>
      </c>
      <c r="D40" s="78"/>
      <c r="E40" s="79"/>
      <c r="F40" s="80"/>
      <c r="G40" s="81"/>
      <c r="H40" s="167"/>
    </row>
    <row r="41" spans="2:8" ht="13.5">
      <c r="B41" s="63" t="s">
        <v>119</v>
      </c>
      <c r="C41" s="72" t="s">
        <v>117</v>
      </c>
      <c r="D41" s="78" t="s">
        <v>118</v>
      </c>
      <c r="E41" s="79" t="s">
        <v>346</v>
      </c>
      <c r="F41" s="80">
        <v>25536</v>
      </c>
      <c r="G41" s="81">
        <v>21527.49</v>
      </c>
      <c r="H41" s="167">
        <v>10.74</v>
      </c>
    </row>
    <row r="42" spans="2:8" ht="13.5">
      <c r="B42" s="63" t="s">
        <v>122</v>
      </c>
      <c r="C42" s="72" t="s">
        <v>120</v>
      </c>
      <c r="D42" s="78" t="s">
        <v>121</v>
      </c>
      <c r="E42" s="79" t="s">
        <v>346</v>
      </c>
      <c r="F42" s="80">
        <v>77468</v>
      </c>
      <c r="G42" s="81">
        <v>10503.44</v>
      </c>
      <c r="H42" s="167">
        <v>5.24</v>
      </c>
    </row>
    <row r="43" spans="2:8" ht="13.5">
      <c r="B43" s="63" t="s">
        <v>125</v>
      </c>
      <c r="C43" s="72" t="s">
        <v>123</v>
      </c>
      <c r="D43" s="78" t="s">
        <v>124</v>
      </c>
      <c r="E43" s="79" t="s">
        <v>347</v>
      </c>
      <c r="F43" s="80">
        <v>6239</v>
      </c>
      <c r="G43" s="81">
        <v>8150.55</v>
      </c>
      <c r="H43" s="167">
        <v>4.07</v>
      </c>
    </row>
    <row r="44" spans="3:8" ht="13.5">
      <c r="C44" s="72" t="s">
        <v>126</v>
      </c>
      <c r="D44" s="78" t="s">
        <v>127</v>
      </c>
      <c r="E44" s="79" t="s">
        <v>348</v>
      </c>
      <c r="F44" s="80">
        <v>29908</v>
      </c>
      <c r="G44" s="81">
        <v>3655.6</v>
      </c>
      <c r="H44" s="167">
        <v>1.82</v>
      </c>
    </row>
    <row r="45" spans="3:8" ht="13.5">
      <c r="C45" s="11" t="s">
        <v>115</v>
      </c>
      <c r="D45" s="78"/>
      <c r="E45" s="79"/>
      <c r="F45" s="80"/>
      <c r="G45" s="86">
        <v>43837.08</v>
      </c>
      <c r="H45" s="168">
        <v>21.87</v>
      </c>
    </row>
    <row r="46" spans="3:8" ht="13.5">
      <c r="C46" s="11"/>
      <c r="D46" s="78"/>
      <c r="E46" s="79"/>
      <c r="F46" s="80"/>
      <c r="G46" s="80"/>
      <c r="H46" s="169"/>
    </row>
    <row r="47" spans="3:8" ht="13.5">
      <c r="C47" s="85" t="s">
        <v>281</v>
      </c>
      <c r="D47" s="78"/>
      <c r="E47" s="79"/>
      <c r="F47" s="80"/>
      <c r="G47" s="80"/>
      <c r="H47" s="169"/>
    </row>
    <row r="48" spans="3:10" ht="13.5">
      <c r="C48" s="72" t="s">
        <v>143</v>
      </c>
      <c r="D48" s="78" t="s">
        <v>144</v>
      </c>
      <c r="E48" s="79" t="s">
        <v>46</v>
      </c>
      <c r="F48" s="80">
        <v>91485</v>
      </c>
      <c r="G48" s="80">
        <v>9809.07</v>
      </c>
      <c r="H48" s="170">
        <v>4.89</v>
      </c>
      <c r="J48" s="164"/>
    </row>
    <row r="49" spans="3:10" ht="13.5">
      <c r="C49" s="72" t="s">
        <v>369</v>
      </c>
      <c r="D49" s="78" t="s">
        <v>146</v>
      </c>
      <c r="E49" s="79" t="s">
        <v>349</v>
      </c>
      <c r="F49" s="80">
        <v>74580</v>
      </c>
      <c r="G49" s="81">
        <v>5456.22</v>
      </c>
      <c r="H49" s="171">
        <v>2.72</v>
      </c>
      <c r="J49" s="164"/>
    </row>
    <row r="50" spans="3:8" ht="13.5">
      <c r="C50" s="11" t="s">
        <v>115</v>
      </c>
      <c r="D50" s="78"/>
      <c r="E50" s="79"/>
      <c r="F50" s="80"/>
      <c r="G50" s="86">
        <v>15265.29</v>
      </c>
      <c r="H50" s="168">
        <v>7.609999999999999</v>
      </c>
    </row>
    <row r="51" spans="3:8" ht="13.5">
      <c r="C51" s="72"/>
      <c r="D51" s="78"/>
      <c r="E51" s="79"/>
      <c r="F51" s="80"/>
      <c r="G51" s="81"/>
      <c r="H51" s="167"/>
    </row>
    <row r="52" spans="2:8" ht="13.5">
      <c r="B52" s="63" t="s">
        <v>142</v>
      </c>
      <c r="C52" s="11" t="s">
        <v>5</v>
      </c>
      <c r="D52" s="78"/>
      <c r="E52" s="79"/>
      <c r="F52" s="80"/>
      <c r="G52" s="81"/>
      <c r="H52" s="167"/>
    </row>
    <row r="53" spans="2:8" ht="13.5">
      <c r="B53" s="63" t="s">
        <v>145</v>
      </c>
      <c r="C53" s="72"/>
      <c r="D53" s="78"/>
      <c r="E53" s="79"/>
      <c r="F53" s="80"/>
      <c r="G53" s="81"/>
      <c r="H53" s="167"/>
    </row>
    <row r="54" spans="3:8" ht="13.5">
      <c r="C54" s="11" t="s">
        <v>6</v>
      </c>
      <c r="D54" s="78"/>
      <c r="E54" s="79"/>
      <c r="F54" s="80"/>
      <c r="G54" s="81" t="s">
        <v>2</v>
      </c>
      <c r="H54" s="167" t="s">
        <v>2</v>
      </c>
    </row>
    <row r="55" spans="3:8" ht="13.5">
      <c r="C55" s="72"/>
      <c r="D55" s="78"/>
      <c r="E55" s="79"/>
      <c r="F55" s="80"/>
      <c r="G55" s="81"/>
      <c r="H55" s="167"/>
    </row>
    <row r="56" spans="3:8" ht="13.5">
      <c r="C56" s="11" t="s">
        <v>7</v>
      </c>
      <c r="D56" s="78"/>
      <c r="E56" s="79"/>
      <c r="F56" s="80"/>
      <c r="G56" s="81" t="s">
        <v>2</v>
      </c>
      <c r="H56" s="167" t="s">
        <v>2</v>
      </c>
    </row>
    <row r="57" spans="3:8" ht="13.5">
      <c r="C57" s="72"/>
      <c r="D57" s="78"/>
      <c r="E57" s="79"/>
      <c r="F57" s="80"/>
      <c r="G57" s="81"/>
      <c r="H57" s="167"/>
    </row>
    <row r="58" spans="3:8" ht="13.5">
      <c r="C58" s="11" t="s">
        <v>8</v>
      </c>
      <c r="D58" s="78"/>
      <c r="E58" s="79"/>
      <c r="F58" s="80"/>
      <c r="G58" s="81" t="s">
        <v>2</v>
      </c>
      <c r="H58" s="167" t="s">
        <v>2</v>
      </c>
    </row>
    <row r="59" spans="3:8" ht="13.5">
      <c r="C59" s="72"/>
      <c r="D59" s="78"/>
      <c r="E59" s="79"/>
      <c r="F59" s="80"/>
      <c r="G59" s="81"/>
      <c r="H59" s="167"/>
    </row>
    <row r="60" spans="3:8" ht="13.5">
      <c r="C60" s="11" t="s">
        <v>9</v>
      </c>
      <c r="D60" s="78"/>
      <c r="E60" s="79"/>
      <c r="F60" s="80"/>
      <c r="G60" s="81" t="s">
        <v>2</v>
      </c>
      <c r="H60" s="167" t="s">
        <v>2</v>
      </c>
    </row>
    <row r="61" spans="3:8" ht="13.5">
      <c r="C61" s="72"/>
      <c r="D61" s="78"/>
      <c r="E61" s="79"/>
      <c r="F61" s="80"/>
      <c r="G61" s="81"/>
      <c r="H61" s="167"/>
    </row>
    <row r="62" spans="3:8" ht="13.5">
      <c r="C62" s="11" t="s">
        <v>10</v>
      </c>
      <c r="D62" s="78"/>
      <c r="E62" s="79"/>
      <c r="F62" s="80"/>
      <c r="G62" s="81" t="s">
        <v>2</v>
      </c>
      <c r="H62" s="167" t="s">
        <v>2</v>
      </c>
    </row>
    <row r="63" spans="3:8" ht="13.5">
      <c r="C63" s="72"/>
      <c r="D63" s="78"/>
      <c r="E63" s="79"/>
      <c r="F63" s="80"/>
      <c r="G63" s="81"/>
      <c r="H63" s="167"/>
    </row>
    <row r="64" spans="3:8" ht="13.5">
      <c r="C64" s="11" t="s">
        <v>11</v>
      </c>
      <c r="D64" s="78"/>
      <c r="E64" s="79"/>
      <c r="F64" s="80"/>
      <c r="G64" s="81"/>
      <c r="H64" s="167"/>
    </row>
    <row r="65" spans="3:8" ht="13.5">
      <c r="C65" s="72"/>
      <c r="D65" s="78"/>
      <c r="E65" s="79"/>
      <c r="F65" s="80"/>
      <c r="G65" s="81"/>
      <c r="H65" s="167"/>
    </row>
    <row r="66" spans="3:8" ht="13.5">
      <c r="C66" s="11" t="s">
        <v>13</v>
      </c>
      <c r="D66" s="78"/>
      <c r="E66" s="79"/>
      <c r="F66" s="80"/>
      <c r="G66" s="81" t="s">
        <v>2</v>
      </c>
      <c r="H66" s="167" t="s">
        <v>2</v>
      </c>
    </row>
    <row r="67" spans="3:8" ht="13.5">
      <c r="C67" s="72"/>
      <c r="D67" s="78"/>
      <c r="E67" s="79"/>
      <c r="F67" s="80"/>
      <c r="G67" s="81"/>
      <c r="H67" s="167"/>
    </row>
    <row r="68" spans="3:8" ht="13.5">
      <c r="C68" s="11" t="s">
        <v>14</v>
      </c>
      <c r="D68" s="78"/>
      <c r="E68" s="79"/>
      <c r="F68" s="80"/>
      <c r="G68" s="81" t="s">
        <v>2</v>
      </c>
      <c r="H68" s="167" t="s">
        <v>2</v>
      </c>
    </row>
    <row r="69" spans="3:8" ht="13.5">
      <c r="C69" s="72"/>
      <c r="D69" s="78"/>
      <c r="E69" s="79"/>
      <c r="F69" s="80"/>
      <c r="G69" s="81"/>
      <c r="H69" s="167"/>
    </row>
    <row r="70" spans="3:8" ht="13.5">
      <c r="C70" s="11" t="s">
        <v>15</v>
      </c>
      <c r="D70" s="78"/>
      <c r="E70" s="79"/>
      <c r="F70" s="80"/>
      <c r="G70" s="81" t="s">
        <v>2</v>
      </c>
      <c r="H70" s="167" t="s">
        <v>2</v>
      </c>
    </row>
    <row r="71" spans="3:8" ht="13.5">
      <c r="C71" s="72"/>
      <c r="D71" s="78"/>
      <c r="E71" s="79"/>
      <c r="F71" s="80"/>
      <c r="G71" s="81"/>
      <c r="H71" s="167"/>
    </row>
    <row r="72" spans="3:8" ht="13.5">
      <c r="C72" s="11" t="s">
        <v>16</v>
      </c>
      <c r="D72" s="78"/>
      <c r="E72" s="79"/>
      <c r="F72" s="80"/>
      <c r="G72" s="81" t="s">
        <v>2</v>
      </c>
      <c r="H72" s="167" t="s">
        <v>2</v>
      </c>
    </row>
    <row r="73" spans="3:8" ht="13.5">
      <c r="C73" s="72"/>
      <c r="D73" s="78"/>
      <c r="E73" s="79"/>
      <c r="F73" s="80"/>
      <c r="G73" s="81"/>
      <c r="H73" s="167"/>
    </row>
    <row r="74" spans="3:8" ht="13.5">
      <c r="C74" s="11" t="s">
        <v>17</v>
      </c>
      <c r="D74" s="78"/>
      <c r="E74" s="79"/>
      <c r="F74" s="80"/>
      <c r="G74" s="81"/>
      <c r="H74" s="167"/>
    </row>
    <row r="75" spans="3:8" ht="13.5">
      <c r="C75" s="11" t="s">
        <v>18</v>
      </c>
      <c r="D75" s="78"/>
      <c r="E75" s="79"/>
      <c r="F75" s="80"/>
      <c r="G75" s="81" t="s">
        <v>2</v>
      </c>
      <c r="H75" s="167" t="s">
        <v>2</v>
      </c>
    </row>
    <row r="76" spans="3:8" ht="13.5">
      <c r="C76" s="11"/>
      <c r="D76" s="78"/>
      <c r="E76" s="79"/>
      <c r="F76" s="80"/>
      <c r="G76" s="81"/>
      <c r="H76" s="167"/>
    </row>
    <row r="77" spans="1:8" ht="13.5">
      <c r="A77" s="117"/>
      <c r="B77" s="117"/>
      <c r="C77" s="85" t="s">
        <v>355</v>
      </c>
      <c r="D77" s="78"/>
      <c r="E77" s="79"/>
      <c r="F77" s="80"/>
      <c r="G77" s="81"/>
      <c r="H77" s="167"/>
    </row>
    <row r="78" spans="1:8" ht="13.5">
      <c r="A78" s="117"/>
      <c r="B78" s="117"/>
      <c r="C78" s="72" t="s">
        <v>129</v>
      </c>
      <c r="D78" s="78"/>
      <c r="E78" s="79"/>
      <c r="F78" s="80"/>
      <c r="G78" s="81">
        <v>275</v>
      </c>
      <c r="H78" s="167">
        <v>0.14</v>
      </c>
    </row>
    <row r="79" spans="1:8" ht="13.5">
      <c r="A79" s="117"/>
      <c r="B79" s="117"/>
      <c r="C79" s="72" t="s">
        <v>129</v>
      </c>
      <c r="D79" s="78"/>
      <c r="E79" s="79"/>
      <c r="F79" s="80"/>
      <c r="G79" s="81">
        <v>275</v>
      </c>
      <c r="H79" s="167">
        <v>0.14</v>
      </c>
    </row>
    <row r="80" spans="1:8" ht="13.5">
      <c r="A80" s="117"/>
      <c r="B80" s="117"/>
      <c r="C80" s="72" t="s">
        <v>132</v>
      </c>
      <c r="D80" s="78"/>
      <c r="E80" s="79"/>
      <c r="F80" s="80"/>
      <c r="G80" s="81">
        <v>250</v>
      </c>
      <c r="H80" s="167">
        <v>0.12</v>
      </c>
    </row>
    <row r="81" spans="3:8" ht="13.5">
      <c r="C81" s="11" t="s">
        <v>115</v>
      </c>
      <c r="D81" s="78"/>
      <c r="E81" s="79"/>
      <c r="F81" s="80"/>
      <c r="G81" s="86">
        <f>SUM(G78:G80)</f>
        <v>800</v>
      </c>
      <c r="H81" s="168">
        <f>SUM(H78:H80)</f>
        <v>0.4</v>
      </c>
    </row>
    <row r="82" spans="2:8" ht="13.5">
      <c r="B82" s="63" t="s">
        <v>128</v>
      </c>
      <c r="C82" s="72"/>
      <c r="D82" s="78"/>
      <c r="E82" s="79"/>
      <c r="F82" s="80"/>
      <c r="G82" s="81"/>
      <c r="H82" s="167"/>
    </row>
    <row r="83" spans="1:9" s="135" customFormat="1" ht="15.75">
      <c r="A83" s="64"/>
      <c r="B83" s="63" t="s">
        <v>130</v>
      </c>
      <c r="C83" s="85" t="s">
        <v>356</v>
      </c>
      <c r="D83" s="78"/>
      <c r="E83" s="79"/>
      <c r="F83" s="80"/>
      <c r="G83" s="81"/>
      <c r="H83" s="167"/>
      <c r="I83" s="70"/>
    </row>
    <row r="84" spans="1:9" s="136" customFormat="1" ht="13.5">
      <c r="A84" s="64"/>
      <c r="B84" s="63" t="s">
        <v>131</v>
      </c>
      <c r="C84" s="72" t="s">
        <v>134</v>
      </c>
      <c r="D84" s="78"/>
      <c r="E84" s="79"/>
      <c r="F84" s="80"/>
      <c r="G84" s="81">
        <v>1647</v>
      </c>
      <c r="H84" s="167">
        <v>0.82</v>
      </c>
      <c r="I84" s="70"/>
    </row>
    <row r="85" spans="1:9" s="136" customFormat="1" ht="13.5">
      <c r="A85" s="64"/>
      <c r="B85" s="64"/>
      <c r="C85" s="72" t="s">
        <v>136</v>
      </c>
      <c r="D85" s="78"/>
      <c r="E85" s="79"/>
      <c r="F85" s="80"/>
      <c r="G85" s="81">
        <v>852.99</v>
      </c>
      <c r="H85" s="167">
        <v>0.43</v>
      </c>
      <c r="I85" s="70"/>
    </row>
    <row r="86" spans="3:52" ht="13.5">
      <c r="C86" s="72" t="s">
        <v>136</v>
      </c>
      <c r="D86" s="78"/>
      <c r="E86" s="79"/>
      <c r="F86" s="80"/>
      <c r="G86" s="81">
        <v>499.99</v>
      </c>
      <c r="H86" s="167">
        <v>0.25</v>
      </c>
      <c r="J86" s="64"/>
      <c r="AG86" s="64"/>
      <c r="AT86" s="64"/>
      <c r="AV86" s="64"/>
      <c r="AZ86" s="64"/>
    </row>
    <row r="87" spans="3:52" ht="13.5">
      <c r="C87" s="72" t="s">
        <v>139</v>
      </c>
      <c r="D87" s="78"/>
      <c r="E87" s="79"/>
      <c r="F87" s="80"/>
      <c r="G87" s="81">
        <v>100</v>
      </c>
      <c r="H87" s="167">
        <v>0.05</v>
      </c>
      <c r="J87" s="64"/>
      <c r="AG87" s="64"/>
      <c r="AT87" s="64"/>
      <c r="AV87" s="64"/>
      <c r="AZ87" s="64"/>
    </row>
    <row r="88" spans="1:9" s="68" customFormat="1" ht="13.5">
      <c r="A88" s="64"/>
      <c r="B88" s="63" t="s">
        <v>133</v>
      </c>
      <c r="C88" s="11" t="s">
        <v>115</v>
      </c>
      <c r="D88" s="78"/>
      <c r="E88" s="79"/>
      <c r="F88" s="80"/>
      <c r="G88" s="86">
        <f>SUM(G84:G87)</f>
        <v>3099.9799999999996</v>
      </c>
      <c r="H88" s="168">
        <f>SUM(H84:H87)</f>
        <v>1.55</v>
      </c>
      <c r="I88" s="70"/>
    </row>
    <row r="89" spans="2:52" ht="13.5">
      <c r="B89" s="63" t="s">
        <v>135</v>
      </c>
      <c r="C89" s="72"/>
      <c r="D89" s="78"/>
      <c r="E89" s="79"/>
      <c r="F89" s="80"/>
      <c r="G89" s="81"/>
      <c r="H89" s="167"/>
      <c r="J89" s="64"/>
      <c r="AG89" s="64"/>
      <c r="AT89" s="64"/>
      <c r="AV89" s="64"/>
      <c r="AZ89" s="64"/>
    </row>
    <row r="90" spans="2:52" ht="13.5">
      <c r="B90" s="63" t="s">
        <v>137</v>
      </c>
      <c r="C90" s="85" t="s">
        <v>357</v>
      </c>
      <c r="D90" s="78"/>
      <c r="E90" s="79"/>
      <c r="F90" s="80"/>
      <c r="G90" s="81"/>
      <c r="H90" s="167"/>
      <c r="J90" s="64"/>
      <c r="AG90" s="64"/>
      <c r="AT90" s="64"/>
      <c r="AV90" s="64"/>
      <c r="AZ90" s="64"/>
    </row>
    <row r="91" spans="2:52" ht="13.5">
      <c r="B91" s="63" t="s">
        <v>138</v>
      </c>
      <c r="C91" s="72" t="s">
        <v>274</v>
      </c>
      <c r="D91" s="78"/>
      <c r="E91" s="79"/>
      <c r="F91" s="80"/>
      <c r="G91" s="81">
        <v>7981</v>
      </c>
      <c r="H91" s="167">
        <v>3.98</v>
      </c>
      <c r="J91" s="64"/>
      <c r="AG91" s="64"/>
      <c r="AT91" s="64"/>
      <c r="AV91" s="64"/>
      <c r="AZ91" s="64"/>
    </row>
    <row r="92" spans="3:52" ht="13.5">
      <c r="C92" s="11" t="s">
        <v>115</v>
      </c>
      <c r="D92" s="78"/>
      <c r="E92" s="79"/>
      <c r="F92" s="80"/>
      <c r="G92" s="86">
        <v>7981</v>
      </c>
      <c r="H92" s="168">
        <v>3.98</v>
      </c>
      <c r="J92" s="64"/>
      <c r="AG92" s="64"/>
      <c r="AT92" s="64"/>
      <c r="AV92" s="64"/>
      <c r="AZ92" s="64"/>
    </row>
    <row r="93" spans="3:52" ht="13.5">
      <c r="C93" s="72"/>
      <c r="D93" s="78"/>
      <c r="E93" s="79"/>
      <c r="F93" s="80"/>
      <c r="G93" s="81"/>
      <c r="H93" s="167"/>
      <c r="J93" s="64"/>
      <c r="AG93" s="64"/>
      <c r="AT93" s="64"/>
      <c r="AV93" s="64"/>
      <c r="AZ93" s="64"/>
    </row>
    <row r="94" spans="1:9" s="68" customFormat="1" ht="13.5">
      <c r="A94" s="64"/>
      <c r="B94" s="64"/>
      <c r="C94" s="11" t="s">
        <v>23</v>
      </c>
      <c r="D94" s="78"/>
      <c r="E94" s="79"/>
      <c r="F94" s="80"/>
      <c r="G94" s="81"/>
      <c r="H94" s="167"/>
      <c r="I94" s="70"/>
    </row>
    <row r="95" spans="1:9" s="68" customFormat="1" ht="13.5">
      <c r="A95" s="64"/>
      <c r="B95" s="64"/>
      <c r="C95" s="72" t="s">
        <v>358</v>
      </c>
      <c r="D95" s="78"/>
      <c r="E95" s="79"/>
      <c r="F95" s="80"/>
      <c r="G95" s="81">
        <v>1144.22</v>
      </c>
      <c r="H95" s="167">
        <f>+G95/G100*100</f>
        <v>0.5709698873289816</v>
      </c>
      <c r="I95" s="70"/>
    </row>
    <row r="96" spans="2:8" ht="13.5">
      <c r="B96" s="63" t="s">
        <v>140</v>
      </c>
      <c r="C96" s="72" t="s">
        <v>141</v>
      </c>
      <c r="D96" s="78"/>
      <c r="E96" s="79"/>
      <c r="F96" s="80"/>
      <c r="G96" s="81">
        <v>-5709.7300000000005</v>
      </c>
      <c r="H96" s="167">
        <f>(+G96/G100*100)-0.01</f>
        <v>-2.859175765830789</v>
      </c>
    </row>
    <row r="97" spans="3:8" ht="13.5">
      <c r="C97" s="11" t="s">
        <v>115</v>
      </c>
      <c r="D97" s="78"/>
      <c r="E97" s="79"/>
      <c r="F97" s="80"/>
      <c r="G97" s="86">
        <f>SUM(G95:G96)</f>
        <v>-4565.51</v>
      </c>
      <c r="H97" s="168">
        <f>SUM(H95:H96)</f>
        <v>-2.2882058785018073</v>
      </c>
    </row>
    <row r="98" spans="3:8" ht="13.5">
      <c r="C98" s="72"/>
      <c r="D98" s="78"/>
      <c r="E98" s="79"/>
      <c r="F98" s="80"/>
      <c r="G98" s="81"/>
      <c r="H98" s="167"/>
    </row>
    <row r="99" spans="3:8" ht="13.5">
      <c r="C99" s="72"/>
      <c r="D99" s="78"/>
      <c r="E99" s="79"/>
      <c r="F99" s="80"/>
      <c r="G99" s="81"/>
      <c r="H99" s="167"/>
    </row>
    <row r="100" spans="1:9" ht="16.5" thickBot="1">
      <c r="A100" s="135"/>
      <c r="B100" s="135"/>
      <c r="C100" s="87" t="s">
        <v>147</v>
      </c>
      <c r="D100" s="88"/>
      <c r="E100" s="89"/>
      <c r="F100" s="90"/>
      <c r="G100" s="91">
        <v>200399.36</v>
      </c>
      <c r="H100" s="172">
        <f>_xlfn.SUMIFS(H:H,C:C,"Total")</f>
        <v>100.0017941214982</v>
      </c>
      <c r="I100" s="135"/>
    </row>
    <row r="101" spans="1:9" ht="13.5">
      <c r="A101" s="136"/>
      <c r="B101" s="137"/>
      <c r="C101" s="126"/>
      <c r="D101" s="104"/>
      <c r="E101" s="104"/>
      <c r="F101" s="124"/>
      <c r="G101" s="106"/>
      <c r="H101" s="105"/>
      <c r="I101" s="136"/>
    </row>
    <row r="102" spans="1:9" ht="15.75">
      <c r="A102" s="136"/>
      <c r="B102" s="137"/>
      <c r="C102" s="97" t="s">
        <v>214</v>
      </c>
      <c r="D102" s="28"/>
      <c r="E102" s="28"/>
      <c r="F102" s="138"/>
      <c r="G102" s="138"/>
      <c r="H102" s="173"/>
      <c r="I102" s="136"/>
    </row>
    <row r="103" spans="2:9" ht="27">
      <c r="B103" s="139">
        <v>3700003</v>
      </c>
      <c r="C103" s="140" t="s">
        <v>209</v>
      </c>
      <c r="D103" s="141" t="s">
        <v>210</v>
      </c>
      <c r="E103" s="141" t="s">
        <v>211</v>
      </c>
      <c r="F103" s="142" t="s">
        <v>31</v>
      </c>
      <c r="G103" s="143" t="s">
        <v>212</v>
      </c>
      <c r="H103" s="174" t="s">
        <v>33</v>
      </c>
      <c r="I103" s="64"/>
    </row>
    <row r="104" spans="2:9" ht="13.5">
      <c r="B104" s="139">
        <v>3700004</v>
      </c>
      <c r="C104" s="140" t="s">
        <v>206</v>
      </c>
      <c r="D104" s="141"/>
      <c r="E104" s="141"/>
      <c r="F104" s="142"/>
      <c r="G104" s="143"/>
      <c r="H104" s="174"/>
      <c r="I104" s="64"/>
    </row>
    <row r="105" spans="1:9" ht="13.5">
      <c r="A105" s="68"/>
      <c r="B105" s="144"/>
      <c r="C105" s="145" t="s">
        <v>207</v>
      </c>
      <c r="D105" s="128" t="s">
        <v>205</v>
      </c>
      <c r="E105" s="128" t="s">
        <v>350</v>
      </c>
      <c r="F105" s="146">
        <v>-62900000</v>
      </c>
      <c r="G105" s="146">
        <v>-43389.9925</v>
      </c>
      <c r="H105" s="175">
        <v>-21.65</v>
      </c>
      <c r="I105" s="68"/>
    </row>
    <row r="106" spans="2:9" ht="13.5">
      <c r="B106" s="139">
        <v>2206165</v>
      </c>
      <c r="C106" s="147" t="s">
        <v>208</v>
      </c>
      <c r="D106" s="148"/>
      <c r="E106" s="148"/>
      <c r="F106" s="149"/>
      <c r="G106" s="149"/>
      <c r="H106" s="176"/>
      <c r="I106" s="64"/>
    </row>
    <row r="107" spans="2:9" ht="13.5">
      <c r="B107" s="139">
        <v>2206279</v>
      </c>
      <c r="C107" s="145" t="s">
        <v>275</v>
      </c>
      <c r="D107" s="128" t="s">
        <v>205</v>
      </c>
      <c r="E107" s="128" t="s">
        <v>42</v>
      </c>
      <c r="F107" s="146">
        <v>-411500</v>
      </c>
      <c r="G107" s="146">
        <v>-8762.27525</v>
      </c>
      <c r="H107" s="175">
        <v>-4.37</v>
      </c>
      <c r="I107" s="64"/>
    </row>
    <row r="108" spans="2:9" ht="13.5">
      <c r="B108" s="139">
        <v>2206216</v>
      </c>
      <c r="C108" s="145" t="s">
        <v>276</v>
      </c>
      <c r="D108" s="128" t="s">
        <v>205</v>
      </c>
      <c r="E108" s="128" t="s">
        <v>74</v>
      </c>
      <c r="F108" s="146">
        <v>-934741</v>
      </c>
      <c r="G108" s="146">
        <v>-4043.689566</v>
      </c>
      <c r="H108" s="175">
        <v>-2.02</v>
      </c>
      <c r="I108" s="64"/>
    </row>
    <row r="109" spans="2:9" ht="13.5">
      <c r="B109" s="139">
        <v>2206128</v>
      </c>
      <c r="C109" s="145" t="s">
        <v>277</v>
      </c>
      <c r="D109" s="128" t="s">
        <v>205</v>
      </c>
      <c r="E109" s="128" t="s">
        <v>46</v>
      </c>
      <c r="F109" s="146">
        <v>-64950</v>
      </c>
      <c r="G109" s="146">
        <v>-3519.1209</v>
      </c>
      <c r="H109" s="175">
        <v>-1.76</v>
      </c>
      <c r="I109" s="64"/>
    </row>
    <row r="110" spans="2:9" ht="13.5">
      <c r="B110" s="139">
        <v>2206260</v>
      </c>
      <c r="C110" s="145" t="s">
        <v>278</v>
      </c>
      <c r="D110" s="128" t="s">
        <v>205</v>
      </c>
      <c r="E110" s="128" t="s">
        <v>88</v>
      </c>
      <c r="F110" s="146">
        <v>-341400</v>
      </c>
      <c r="G110" s="146">
        <v>-3058.2612</v>
      </c>
      <c r="H110" s="175">
        <v>-1.53</v>
      </c>
      <c r="I110" s="64"/>
    </row>
    <row r="111" spans="1:52" ht="13.5">
      <c r="A111" s="68"/>
      <c r="B111" s="144"/>
      <c r="C111" s="145" t="s">
        <v>279</v>
      </c>
      <c r="D111" s="128" t="s">
        <v>205</v>
      </c>
      <c r="E111" s="128" t="s">
        <v>38</v>
      </c>
      <c r="F111" s="146">
        <v>-786000</v>
      </c>
      <c r="G111" s="146">
        <v>-2622.096</v>
      </c>
      <c r="H111" s="175">
        <v>-1.31</v>
      </c>
      <c r="I111" s="68"/>
      <c r="J111" s="64"/>
      <c r="AG111" s="64"/>
      <c r="AT111" s="64"/>
      <c r="AV111" s="64"/>
      <c r="AZ111" s="64"/>
    </row>
    <row r="112" spans="1:52" ht="14.25" thickBot="1">
      <c r="A112" s="68"/>
      <c r="B112" s="150"/>
      <c r="C112" s="147" t="s">
        <v>213</v>
      </c>
      <c r="D112" s="148"/>
      <c r="E112" s="148"/>
      <c r="F112" s="149"/>
      <c r="G112" s="149">
        <f>SUM(G104:G111)</f>
        <v>-65395.435416</v>
      </c>
      <c r="H112" s="176">
        <f>SUM(H104:H111)</f>
        <v>-32.64</v>
      </c>
      <c r="I112" s="68"/>
      <c r="J112" s="64"/>
      <c r="AG112" s="64"/>
      <c r="AT112" s="64"/>
      <c r="AV112" s="64"/>
      <c r="AZ112" s="64"/>
    </row>
    <row r="113" spans="3:52" ht="13.5">
      <c r="C113" s="118"/>
      <c r="D113" s="119"/>
      <c r="E113" s="119"/>
      <c r="F113" s="120"/>
      <c r="G113" s="121"/>
      <c r="H113" s="177"/>
      <c r="J113" s="64"/>
      <c r="AG113" s="64"/>
      <c r="AT113" s="64"/>
      <c r="AV113" s="64"/>
      <c r="AZ113" s="64"/>
    </row>
    <row r="114" spans="3:52" ht="13.5">
      <c r="C114" s="123" t="s">
        <v>226</v>
      </c>
      <c r="D114" s="104"/>
      <c r="E114" s="104"/>
      <c r="F114" s="124"/>
      <c r="G114" s="106"/>
      <c r="H114" s="105"/>
      <c r="I114" s="64"/>
      <c r="J114" s="64"/>
      <c r="AG114" s="64"/>
      <c r="AT114" s="64"/>
      <c r="AV114" s="64"/>
      <c r="AZ114" s="64"/>
    </row>
    <row r="115" spans="3:52" ht="13.5">
      <c r="C115" s="206" t="s">
        <v>352</v>
      </c>
      <c r="D115" s="207"/>
      <c r="E115" s="207"/>
      <c r="F115" s="207"/>
      <c r="G115" s="207"/>
      <c r="H115" s="208"/>
      <c r="I115" s="64"/>
      <c r="J115" s="64"/>
      <c r="AG115" s="64"/>
      <c r="AT115" s="64"/>
      <c r="AV115" s="64"/>
      <c r="AZ115" s="64"/>
    </row>
    <row r="116" spans="3:52" ht="13.5">
      <c r="C116" s="126" t="s">
        <v>333</v>
      </c>
      <c r="D116" s="104"/>
      <c r="E116" s="104"/>
      <c r="F116" s="104"/>
      <c r="G116" s="104"/>
      <c r="H116" s="105"/>
      <c r="I116" s="64"/>
      <c r="J116" s="64"/>
      <c r="AG116" s="64"/>
      <c r="AT116" s="64"/>
      <c r="AV116" s="64"/>
      <c r="AZ116" s="64"/>
    </row>
    <row r="117" spans="3:52" ht="13.5">
      <c r="C117" s="123" t="s">
        <v>227</v>
      </c>
      <c r="D117" s="104"/>
      <c r="E117" s="104"/>
      <c r="F117" s="104"/>
      <c r="G117" s="104"/>
      <c r="H117" s="105"/>
      <c r="I117" s="64"/>
      <c r="J117" s="64"/>
      <c r="AG117" s="64"/>
      <c r="AT117" s="64"/>
      <c r="AV117" s="64"/>
      <c r="AZ117" s="64"/>
    </row>
    <row r="118" spans="3:52" ht="15.75">
      <c r="C118" s="100" t="s">
        <v>232</v>
      </c>
      <c r="D118" s="104"/>
      <c r="E118" s="104"/>
      <c r="F118" s="104"/>
      <c r="G118" s="104"/>
      <c r="H118" s="105"/>
      <c r="I118" s="64"/>
      <c r="J118" s="64"/>
      <c r="AG118" s="64"/>
      <c r="AT118" s="64"/>
      <c r="AV118" s="64"/>
      <c r="AZ118" s="64"/>
    </row>
    <row r="119" spans="3:52" ht="15.75">
      <c r="C119" s="12"/>
      <c r="D119" s="104"/>
      <c r="E119" s="104"/>
      <c r="F119" s="104"/>
      <c r="G119" s="104"/>
      <c r="H119" s="105"/>
      <c r="I119" s="64"/>
      <c r="J119" s="64"/>
      <c r="AG119" s="64"/>
      <c r="AT119" s="64"/>
      <c r="AV119" s="64"/>
      <c r="AZ119" s="64"/>
    </row>
    <row r="120" spans="3:52" ht="15.75">
      <c r="C120" s="12" t="s">
        <v>233</v>
      </c>
      <c r="D120" s="104"/>
      <c r="E120" s="104"/>
      <c r="F120" s="104"/>
      <c r="G120" s="104"/>
      <c r="H120" s="105"/>
      <c r="I120" s="64"/>
      <c r="J120" s="64"/>
      <c r="AG120" s="64"/>
      <c r="AT120" s="64"/>
      <c r="AV120" s="64"/>
      <c r="AZ120" s="64"/>
    </row>
    <row r="121" spans="3:52" ht="13.5">
      <c r="C121" s="126"/>
      <c r="D121" s="104"/>
      <c r="E121" s="104"/>
      <c r="F121" s="104"/>
      <c r="G121" s="104"/>
      <c r="H121" s="105"/>
      <c r="I121" s="64"/>
      <c r="J121" s="64"/>
      <c r="AG121" s="64"/>
      <c r="AT121" s="64"/>
      <c r="AV121" s="64"/>
      <c r="AZ121" s="64"/>
    </row>
    <row r="122" spans="3:52" ht="15.75">
      <c r="C122" s="12" t="s">
        <v>234</v>
      </c>
      <c r="D122" s="104"/>
      <c r="E122" s="104"/>
      <c r="F122" s="104"/>
      <c r="G122" s="104"/>
      <c r="H122" s="105"/>
      <c r="I122" s="64"/>
      <c r="J122" s="64"/>
      <c r="AG122" s="64"/>
      <c r="AT122" s="64"/>
      <c r="AV122" s="64"/>
      <c r="AZ122" s="64"/>
    </row>
    <row r="123" spans="3:52" ht="13.5">
      <c r="C123" s="127" t="s">
        <v>229</v>
      </c>
      <c r="D123" s="128" t="s">
        <v>255</v>
      </c>
      <c r="E123" s="128" t="s">
        <v>256</v>
      </c>
      <c r="F123" s="104"/>
      <c r="G123" s="104"/>
      <c r="H123" s="105"/>
      <c r="I123" s="64"/>
      <c r="J123" s="64"/>
      <c r="AG123" s="64"/>
      <c r="AT123" s="64"/>
      <c r="AV123" s="64"/>
      <c r="AZ123" s="64"/>
    </row>
    <row r="124" spans="3:52" ht="13.5">
      <c r="C124" s="127" t="s">
        <v>230</v>
      </c>
      <c r="D124" s="128">
        <v>26.2343</v>
      </c>
      <c r="E124" s="128">
        <v>25.4959</v>
      </c>
      <c r="F124" s="104"/>
      <c r="G124" s="104"/>
      <c r="H124" s="105"/>
      <c r="I124" s="64"/>
      <c r="J124" s="64"/>
      <c r="AG124" s="64"/>
      <c r="AT124" s="64"/>
      <c r="AV124" s="64"/>
      <c r="AZ124" s="64"/>
    </row>
    <row r="125" spans="3:52" ht="13.5">
      <c r="C125" s="127" t="s">
        <v>231</v>
      </c>
      <c r="D125" s="128">
        <v>25.3626</v>
      </c>
      <c r="E125" s="128">
        <v>24.6334</v>
      </c>
      <c r="F125" s="104"/>
      <c r="G125" s="104"/>
      <c r="H125" s="105"/>
      <c r="I125" s="64"/>
      <c r="J125" s="64"/>
      <c r="AG125" s="64"/>
      <c r="AT125" s="64"/>
      <c r="AV125" s="64"/>
      <c r="AZ125" s="64"/>
    </row>
    <row r="126" spans="3:52" ht="13.5">
      <c r="C126" s="126"/>
      <c r="D126" s="104"/>
      <c r="E126" s="104"/>
      <c r="F126" s="104"/>
      <c r="G126" s="104"/>
      <c r="H126" s="105"/>
      <c r="I126" s="64"/>
      <c r="J126" s="64"/>
      <c r="AG126" s="64"/>
      <c r="AT126" s="64"/>
      <c r="AV126" s="64"/>
      <c r="AZ126" s="64"/>
    </row>
    <row r="127" spans="3:52" ht="15.75">
      <c r="C127" s="12" t="s">
        <v>257</v>
      </c>
      <c r="D127" s="13"/>
      <c r="E127" s="13"/>
      <c r="F127" s="13"/>
      <c r="G127" s="104"/>
      <c r="H127" s="105"/>
      <c r="I127" s="64"/>
      <c r="J127" s="64"/>
      <c r="AG127" s="64"/>
      <c r="AT127" s="64"/>
      <c r="AV127" s="64"/>
      <c r="AZ127" s="64"/>
    </row>
    <row r="128" spans="3:52" ht="15.75">
      <c r="C128" s="12"/>
      <c r="D128" s="13"/>
      <c r="E128" s="13"/>
      <c r="F128" s="13"/>
      <c r="G128" s="104"/>
      <c r="H128" s="105"/>
      <c r="I128" s="64"/>
      <c r="J128" s="64"/>
      <c r="AG128" s="64"/>
      <c r="AT128" s="64"/>
      <c r="AV128" s="64"/>
      <c r="AZ128" s="64"/>
    </row>
    <row r="129" spans="3:52" ht="15.75">
      <c r="C129" s="12" t="s">
        <v>259</v>
      </c>
      <c r="D129" s="13"/>
      <c r="E129" s="13"/>
      <c r="F129" s="13"/>
      <c r="G129" s="104"/>
      <c r="H129" s="105"/>
      <c r="I129" s="64"/>
      <c r="J129" s="64"/>
      <c r="AG129" s="64"/>
      <c r="AT129" s="64"/>
      <c r="AV129" s="64"/>
      <c r="AZ129" s="64"/>
    </row>
    <row r="130" spans="3:52" ht="15.75">
      <c r="C130" s="12"/>
      <c r="D130" s="13"/>
      <c r="E130" s="13"/>
      <c r="F130" s="13"/>
      <c r="G130" s="104"/>
      <c r="H130" s="105"/>
      <c r="I130" s="64"/>
      <c r="J130" s="64"/>
      <c r="AG130" s="64"/>
      <c r="AT130" s="64"/>
      <c r="AV130" s="64"/>
      <c r="AZ130" s="64"/>
    </row>
    <row r="131" spans="3:52" ht="15.75">
      <c r="C131" s="12" t="s">
        <v>282</v>
      </c>
      <c r="D131" s="13"/>
      <c r="E131" s="13"/>
      <c r="F131" s="13"/>
      <c r="G131" s="104"/>
      <c r="H131" s="105"/>
      <c r="I131" s="64"/>
      <c r="J131" s="64"/>
      <c r="AG131" s="64"/>
      <c r="AT131" s="64"/>
      <c r="AV131" s="64"/>
      <c r="AZ131" s="64"/>
    </row>
    <row r="132" spans="3:52" ht="15.75">
      <c r="C132" s="15" t="s">
        <v>236</v>
      </c>
      <c r="D132" s="13"/>
      <c r="E132" s="13"/>
      <c r="F132" s="13"/>
      <c r="G132" s="104"/>
      <c r="H132" s="105"/>
      <c r="I132" s="64"/>
      <c r="J132" s="64"/>
      <c r="AG132" s="64"/>
      <c r="AT132" s="64"/>
      <c r="AV132" s="64"/>
      <c r="AZ132" s="64"/>
    </row>
    <row r="133" spans="3:52" ht="15.75">
      <c r="C133" s="14"/>
      <c r="D133" s="13"/>
      <c r="E133" s="13"/>
      <c r="F133" s="13"/>
      <c r="G133" s="104"/>
      <c r="H133" s="105"/>
      <c r="I133" s="64"/>
      <c r="J133" s="64"/>
      <c r="AG133" s="64"/>
      <c r="AT133" s="64"/>
      <c r="AV133" s="64"/>
      <c r="AZ133" s="64"/>
    </row>
    <row r="134" spans="3:52" ht="15.75">
      <c r="C134" s="12" t="s">
        <v>283</v>
      </c>
      <c r="D134" s="13"/>
      <c r="E134" s="13"/>
      <c r="F134" s="13"/>
      <c r="G134" s="104"/>
      <c r="H134" s="105"/>
      <c r="I134" s="64"/>
      <c r="J134" s="64"/>
      <c r="AG134" s="64"/>
      <c r="AT134" s="64"/>
      <c r="AV134" s="64"/>
      <c r="AZ134" s="64"/>
    </row>
    <row r="135" spans="3:52" ht="15.75">
      <c r="C135" s="12"/>
      <c r="D135" s="13"/>
      <c r="E135" s="13"/>
      <c r="F135" s="13"/>
      <c r="G135" s="104"/>
      <c r="H135" s="105"/>
      <c r="I135" s="64"/>
      <c r="J135" s="64"/>
      <c r="AG135" s="64"/>
      <c r="AT135" s="64"/>
      <c r="AV135" s="64"/>
      <c r="AZ135" s="64"/>
    </row>
    <row r="136" spans="3:52" ht="15.75">
      <c r="C136" s="12" t="s">
        <v>313</v>
      </c>
      <c r="D136" s="13"/>
      <c r="E136" s="13"/>
      <c r="F136" s="13"/>
      <c r="G136" s="104"/>
      <c r="H136" s="105"/>
      <c r="I136" s="64"/>
      <c r="J136" s="64"/>
      <c r="AG136" s="64"/>
      <c r="AT136" s="64"/>
      <c r="AV136" s="64"/>
      <c r="AZ136" s="64"/>
    </row>
    <row r="137" spans="3:52" ht="15.75">
      <c r="C137" s="12"/>
      <c r="D137" s="13"/>
      <c r="E137" s="13"/>
      <c r="F137" s="13"/>
      <c r="G137" s="104"/>
      <c r="H137" s="105"/>
      <c r="I137" s="64"/>
      <c r="J137" s="64"/>
      <c r="AG137" s="64"/>
      <c r="AT137" s="64"/>
      <c r="AV137" s="64"/>
      <c r="AZ137" s="64"/>
    </row>
    <row r="138" spans="3:52" ht="15.75">
      <c r="C138" s="12" t="s">
        <v>314</v>
      </c>
      <c r="D138" s="13"/>
      <c r="E138" s="13"/>
      <c r="F138" s="13"/>
      <c r="G138" s="104"/>
      <c r="H138" s="105"/>
      <c r="I138" s="64"/>
      <c r="J138" s="64"/>
      <c r="AG138" s="64"/>
      <c r="AT138" s="64"/>
      <c r="AV138" s="64"/>
      <c r="AZ138" s="64"/>
    </row>
    <row r="139" spans="3:52" ht="15.75">
      <c r="C139" s="12"/>
      <c r="D139" s="13"/>
      <c r="E139" s="13"/>
      <c r="F139" s="13"/>
      <c r="G139" s="104"/>
      <c r="H139" s="105"/>
      <c r="I139" s="64"/>
      <c r="J139" s="64"/>
      <c r="AG139" s="64"/>
      <c r="AT139" s="64"/>
      <c r="AV139" s="64"/>
      <c r="AZ139" s="64"/>
    </row>
    <row r="140" spans="3:52" ht="15.75">
      <c r="C140" s="12" t="s">
        <v>353</v>
      </c>
      <c r="D140" s="13"/>
      <c r="E140" s="13"/>
      <c r="F140" s="13"/>
      <c r="G140" s="104"/>
      <c r="H140" s="105"/>
      <c r="I140" s="64"/>
      <c r="J140" s="64"/>
      <c r="AG140" s="64"/>
      <c r="AT140" s="64"/>
      <c r="AV140" s="64"/>
      <c r="AZ140" s="64"/>
    </row>
    <row r="141" spans="3:52" ht="15.75">
      <c r="C141" s="12"/>
      <c r="D141" s="13"/>
      <c r="E141" s="13"/>
      <c r="F141" s="13"/>
      <c r="G141" s="104"/>
      <c r="H141" s="105"/>
      <c r="I141" s="64"/>
      <c r="J141" s="64"/>
      <c r="AG141" s="64"/>
      <c r="AT141" s="64"/>
      <c r="AV141" s="64"/>
      <c r="AZ141" s="64"/>
    </row>
    <row r="142" spans="3:52" ht="15.75">
      <c r="C142" s="12" t="s">
        <v>354</v>
      </c>
      <c r="D142" s="13"/>
      <c r="E142" s="13"/>
      <c r="F142" s="13"/>
      <c r="G142" s="104"/>
      <c r="H142" s="105"/>
      <c r="I142" s="64"/>
      <c r="J142" s="64"/>
      <c r="AG142" s="64"/>
      <c r="AT142" s="64"/>
      <c r="AV142" s="64"/>
      <c r="AZ142" s="64"/>
    </row>
    <row r="143" spans="3:52" ht="15.75">
      <c r="C143" s="12"/>
      <c r="D143" s="13"/>
      <c r="E143" s="13"/>
      <c r="F143" s="13"/>
      <c r="G143" s="104"/>
      <c r="H143" s="105"/>
      <c r="I143" s="64"/>
      <c r="J143" s="64"/>
      <c r="AG143" s="64"/>
      <c r="AT143" s="64"/>
      <c r="AV143" s="64"/>
      <c r="AZ143" s="64"/>
    </row>
    <row r="144" spans="3:52" ht="15.75">
      <c r="C144" s="12" t="s">
        <v>258</v>
      </c>
      <c r="D144" s="13"/>
      <c r="E144" s="13"/>
      <c r="F144" s="13"/>
      <c r="G144" s="104"/>
      <c r="H144" s="105"/>
      <c r="I144" s="64"/>
      <c r="J144" s="64"/>
      <c r="AG144" s="64"/>
      <c r="AT144" s="64"/>
      <c r="AV144" s="64"/>
      <c r="AZ144" s="64"/>
    </row>
    <row r="145" spans="3:52" ht="15.75">
      <c r="C145" s="15"/>
      <c r="D145" s="16"/>
      <c r="E145" s="16"/>
      <c r="F145" s="16"/>
      <c r="G145" s="17"/>
      <c r="H145" s="105"/>
      <c r="I145" s="64"/>
      <c r="J145" s="64"/>
      <c r="AG145" s="64"/>
      <c r="AT145" s="64"/>
      <c r="AV145" s="64"/>
      <c r="AZ145" s="64"/>
    </row>
    <row r="146" spans="3:52" ht="15.75">
      <c r="C146" s="12" t="s">
        <v>254</v>
      </c>
      <c r="D146" s="16"/>
      <c r="E146" s="16"/>
      <c r="F146" s="16"/>
      <c r="G146" s="17"/>
      <c r="H146" s="105"/>
      <c r="I146" s="64"/>
      <c r="J146" s="64"/>
      <c r="AG146" s="64"/>
      <c r="AT146" s="64"/>
      <c r="AV146" s="64"/>
      <c r="AZ146" s="64"/>
    </row>
    <row r="147" spans="3:52" ht="15.75">
      <c r="C147" s="15"/>
      <c r="D147" s="16"/>
      <c r="E147" s="16"/>
      <c r="F147" s="16"/>
      <c r="G147" s="17"/>
      <c r="H147" s="105"/>
      <c r="I147" s="64"/>
      <c r="J147" s="64"/>
      <c r="AG147" s="64"/>
      <c r="AT147" s="64"/>
      <c r="AV147" s="64"/>
      <c r="AZ147" s="64"/>
    </row>
    <row r="148" spans="3:52" ht="15.75">
      <c r="C148" s="45" t="s">
        <v>292</v>
      </c>
      <c r="D148" s="16"/>
      <c r="E148" s="16"/>
      <c r="F148" s="16"/>
      <c r="G148" s="17"/>
      <c r="H148" s="105"/>
      <c r="I148" s="64"/>
      <c r="J148" s="64"/>
      <c r="AG148" s="64"/>
      <c r="AT148" s="64"/>
      <c r="AV148" s="64"/>
      <c r="AZ148" s="64"/>
    </row>
    <row r="149" spans="3:52" ht="47.25">
      <c r="C149" s="21" t="s">
        <v>237</v>
      </c>
      <c r="D149" s="22" t="s">
        <v>238</v>
      </c>
      <c r="E149" s="22" t="s">
        <v>210</v>
      </c>
      <c r="F149" s="22" t="s">
        <v>239</v>
      </c>
      <c r="G149" s="22" t="s">
        <v>240</v>
      </c>
      <c r="H149" s="178" t="s">
        <v>241</v>
      </c>
      <c r="I149" s="64"/>
      <c r="J149" s="64"/>
      <c r="AG149" s="64"/>
      <c r="AT149" s="64"/>
      <c r="AV149" s="64"/>
      <c r="AZ149" s="64"/>
    </row>
    <row r="150" spans="3:52" ht="15.75">
      <c r="C150" s="41" t="s">
        <v>293</v>
      </c>
      <c r="D150" s="24"/>
      <c r="E150" s="25"/>
      <c r="F150" s="42"/>
      <c r="G150" s="42"/>
      <c r="H150" s="179"/>
      <c r="I150" s="64"/>
      <c r="J150" s="64"/>
      <c r="AG150" s="64"/>
      <c r="AT150" s="64"/>
      <c r="AV150" s="64"/>
      <c r="AZ150" s="64"/>
    </row>
    <row r="151" spans="3:52" ht="15.75">
      <c r="C151" s="23" t="s">
        <v>86</v>
      </c>
      <c r="D151" s="24">
        <v>43678</v>
      </c>
      <c r="E151" s="25" t="s">
        <v>205</v>
      </c>
      <c r="F151" s="42">
        <v>906.14471</v>
      </c>
      <c r="G151" s="42">
        <v>895.8</v>
      </c>
      <c r="H151" s="209">
        <v>1144.22</v>
      </c>
      <c r="I151" s="64"/>
      <c r="J151" s="64"/>
      <c r="AG151" s="64"/>
      <c r="AT151" s="64"/>
      <c r="AV151" s="64"/>
      <c r="AZ151" s="64"/>
    </row>
    <row r="152" spans="3:52" ht="15.75">
      <c r="C152" s="23" t="s">
        <v>242</v>
      </c>
      <c r="D152" s="24">
        <v>43678</v>
      </c>
      <c r="E152" s="25" t="s">
        <v>205</v>
      </c>
      <c r="F152" s="42">
        <v>2177.547</v>
      </c>
      <c r="G152" s="42">
        <v>2129.35</v>
      </c>
      <c r="H152" s="210"/>
      <c r="I152" s="64"/>
      <c r="J152" s="64"/>
      <c r="AG152" s="64"/>
      <c r="AT152" s="64"/>
      <c r="AV152" s="64"/>
      <c r="AZ152" s="64"/>
    </row>
    <row r="153" spans="3:52" ht="15.75">
      <c r="C153" s="23" t="s">
        <v>79</v>
      </c>
      <c r="D153" s="24">
        <v>43678</v>
      </c>
      <c r="E153" s="25" t="s">
        <v>205</v>
      </c>
      <c r="F153" s="42">
        <v>5710.8074</v>
      </c>
      <c r="G153" s="42">
        <v>5418.2</v>
      </c>
      <c r="H153" s="210"/>
      <c r="I153" s="64"/>
      <c r="J153" s="64"/>
      <c r="AG153" s="64"/>
      <c r="AT153" s="64"/>
      <c r="AV153" s="64"/>
      <c r="AZ153" s="64"/>
    </row>
    <row r="154" spans="3:52" ht="15.75">
      <c r="C154" s="23" t="s">
        <v>94</v>
      </c>
      <c r="D154" s="24">
        <v>43678</v>
      </c>
      <c r="E154" s="25" t="s">
        <v>205</v>
      </c>
      <c r="F154" s="42">
        <v>342.4332</v>
      </c>
      <c r="G154" s="42">
        <v>333.6</v>
      </c>
      <c r="H154" s="210"/>
      <c r="I154" s="64"/>
      <c r="J154" s="64"/>
      <c r="AG154" s="64"/>
      <c r="AT154" s="64"/>
      <c r="AV154" s="64"/>
      <c r="AZ154" s="64"/>
    </row>
    <row r="155" spans="3:52" ht="15.75">
      <c r="C155" s="23" t="s">
        <v>72</v>
      </c>
      <c r="D155" s="24">
        <v>43678</v>
      </c>
      <c r="E155" s="25" t="s">
        <v>205</v>
      </c>
      <c r="F155" s="42">
        <v>465.3554</v>
      </c>
      <c r="G155" s="42">
        <v>432.6</v>
      </c>
      <c r="H155" s="210"/>
      <c r="I155" s="64"/>
      <c r="J155" s="64"/>
      <c r="AG155" s="64"/>
      <c r="AT155" s="64"/>
      <c r="AV155" s="64"/>
      <c r="AZ155" s="64"/>
    </row>
    <row r="156" spans="3:52" ht="15.75">
      <c r="C156" s="41" t="s">
        <v>294</v>
      </c>
      <c r="D156" s="24"/>
      <c r="E156" s="25"/>
      <c r="F156" s="42"/>
      <c r="G156" s="42"/>
      <c r="H156" s="210"/>
      <c r="I156" s="64"/>
      <c r="J156" s="64"/>
      <c r="AG156" s="64"/>
      <c r="AT156" s="64"/>
      <c r="AV156" s="64"/>
      <c r="AZ156" s="64"/>
    </row>
    <row r="157" spans="3:52" ht="15.75">
      <c r="C157" s="23" t="s">
        <v>295</v>
      </c>
      <c r="D157" s="24">
        <v>43678</v>
      </c>
      <c r="E157" s="25" t="s">
        <v>205</v>
      </c>
      <c r="F157" s="42">
        <v>69.246601</v>
      </c>
      <c r="G157" s="42">
        <v>68.9825</v>
      </c>
      <c r="H157" s="211"/>
      <c r="I157" s="64"/>
      <c r="J157" s="64"/>
      <c r="AG157" s="64"/>
      <c r="AT157" s="64"/>
      <c r="AV157" s="64"/>
      <c r="AZ157" s="64"/>
    </row>
    <row r="158" spans="3:52" ht="24.75" customHeight="1">
      <c r="C158" s="55" t="s">
        <v>315</v>
      </c>
      <c r="D158" s="56"/>
      <c r="E158" s="54"/>
      <c r="F158" s="54"/>
      <c r="G158" s="54"/>
      <c r="H158" s="180"/>
      <c r="I158" s="64"/>
      <c r="J158" s="64"/>
      <c r="AG158" s="64"/>
      <c r="AT158" s="64"/>
      <c r="AV158" s="64"/>
      <c r="AZ158" s="64"/>
    </row>
    <row r="159" spans="3:52" ht="32.25" customHeight="1">
      <c r="C159" s="203" t="s">
        <v>316</v>
      </c>
      <c r="D159" s="204"/>
      <c r="E159" s="204"/>
      <c r="F159" s="204"/>
      <c r="G159" s="204"/>
      <c r="H159" s="205"/>
      <c r="I159" s="64"/>
      <c r="J159" s="64"/>
      <c r="AG159" s="64"/>
      <c r="AT159" s="64"/>
      <c r="AV159" s="64"/>
      <c r="AZ159" s="64"/>
    </row>
    <row r="160" spans="3:52" ht="14.25" customHeight="1">
      <c r="C160" s="57"/>
      <c r="D160" s="27"/>
      <c r="E160" s="27"/>
      <c r="F160" s="20"/>
      <c r="G160" s="20"/>
      <c r="H160" s="180"/>
      <c r="I160" s="64"/>
      <c r="J160" s="64"/>
      <c r="AG160" s="64"/>
      <c r="AT160" s="64"/>
      <c r="AV160" s="64"/>
      <c r="AZ160" s="64"/>
    </row>
    <row r="161" spans="3:52" ht="15.75">
      <c r="C161" s="26" t="s">
        <v>296</v>
      </c>
      <c r="D161" s="27"/>
      <c r="E161" s="28"/>
      <c r="F161" s="20"/>
      <c r="G161" s="20"/>
      <c r="H161" s="180"/>
      <c r="I161" s="64"/>
      <c r="J161" s="64"/>
      <c r="AG161" s="64"/>
      <c r="AT161" s="64"/>
      <c r="AV161" s="64"/>
      <c r="AZ161" s="64"/>
    </row>
    <row r="162" spans="3:52" ht="15.75">
      <c r="C162" s="29" t="s">
        <v>243</v>
      </c>
      <c r="D162" s="20"/>
      <c r="E162" s="20"/>
      <c r="F162" s="20" t="s">
        <v>244</v>
      </c>
      <c r="G162" s="20"/>
      <c r="H162" s="180"/>
      <c r="I162" s="64"/>
      <c r="J162" s="64"/>
      <c r="AG162" s="64"/>
      <c r="AT162" s="64"/>
      <c r="AV162" s="64"/>
      <c r="AZ162" s="64"/>
    </row>
    <row r="163" spans="3:52" ht="15.75">
      <c r="C163" s="29" t="s">
        <v>245</v>
      </c>
      <c r="D163" s="20"/>
      <c r="E163" s="20"/>
      <c r="F163" s="20">
        <v>64051</v>
      </c>
      <c r="G163" s="20"/>
      <c r="H163" s="180"/>
      <c r="I163" s="64"/>
      <c r="J163" s="64"/>
      <c r="AG163" s="64"/>
      <c r="AT163" s="64"/>
      <c r="AV163" s="64"/>
      <c r="AZ163" s="64"/>
    </row>
    <row r="164" spans="3:52" ht="15.75">
      <c r="C164" s="29" t="s">
        <v>246</v>
      </c>
      <c r="D164" s="20"/>
      <c r="E164" s="20"/>
      <c r="F164" s="20">
        <v>64051</v>
      </c>
      <c r="G164" s="43"/>
      <c r="H164" s="181"/>
      <c r="I164" s="64"/>
      <c r="J164" s="64"/>
      <c r="AG164" s="64"/>
      <c r="AT164" s="64"/>
      <c r="AV164" s="64"/>
      <c r="AZ164" s="64"/>
    </row>
    <row r="165" spans="3:52" ht="15.75">
      <c r="C165" s="29" t="s">
        <v>247</v>
      </c>
      <c r="D165" s="20"/>
      <c r="E165" s="20"/>
      <c r="F165" s="20" t="s">
        <v>244</v>
      </c>
      <c r="G165" s="30"/>
      <c r="H165" s="181"/>
      <c r="I165" s="64"/>
      <c r="J165" s="64"/>
      <c r="AG165" s="64"/>
      <c r="AT165" s="64"/>
      <c r="AV165" s="64"/>
      <c r="AZ165" s="64"/>
    </row>
    <row r="166" spans="3:52" ht="15.75">
      <c r="C166" s="29" t="s">
        <v>248</v>
      </c>
      <c r="D166" s="20"/>
      <c r="E166" s="20"/>
      <c r="F166" s="20" t="s">
        <v>244</v>
      </c>
      <c r="G166" s="30"/>
      <c r="H166" s="181"/>
      <c r="I166" s="64"/>
      <c r="J166" s="64"/>
      <c r="AG166" s="64"/>
      <c r="AT166" s="64"/>
      <c r="AV166" s="64"/>
      <c r="AZ166" s="64"/>
    </row>
    <row r="167" spans="3:52" ht="15.75">
      <c r="C167" s="29" t="s">
        <v>249</v>
      </c>
      <c r="D167" s="20"/>
      <c r="E167" s="20"/>
      <c r="F167" s="20">
        <v>6460480383.320001</v>
      </c>
      <c r="G167" s="30"/>
      <c r="H167" s="181"/>
      <c r="I167" s="64"/>
      <c r="J167" s="64"/>
      <c r="AG167" s="64"/>
      <c r="AT167" s="64"/>
      <c r="AV167" s="64"/>
      <c r="AZ167" s="64"/>
    </row>
    <row r="168" spans="3:52" ht="15.75">
      <c r="C168" s="29" t="s">
        <v>250</v>
      </c>
      <c r="D168" s="20"/>
      <c r="E168" s="20"/>
      <c r="F168" s="20">
        <v>6576852940.03</v>
      </c>
      <c r="G168" s="43"/>
      <c r="H168" s="181"/>
      <c r="I168" s="64"/>
      <c r="J168" s="64"/>
      <c r="AG168" s="64"/>
      <c r="AT168" s="64"/>
      <c r="AV168" s="64"/>
      <c r="AZ168" s="64"/>
    </row>
    <row r="169" spans="3:52" ht="15.75">
      <c r="C169" s="29" t="s">
        <v>251</v>
      </c>
      <c r="D169" s="20"/>
      <c r="E169" s="20"/>
      <c r="F169" s="20" t="s">
        <v>244</v>
      </c>
      <c r="G169" s="30"/>
      <c r="H169" s="181"/>
      <c r="I169" s="64"/>
      <c r="J169" s="64"/>
      <c r="AG169" s="64"/>
      <c r="AT169" s="64"/>
      <c r="AV169" s="64"/>
      <c r="AZ169" s="64"/>
    </row>
    <row r="170" spans="3:52" ht="15.75">
      <c r="C170" s="29" t="s">
        <v>252</v>
      </c>
      <c r="D170" s="20"/>
      <c r="E170" s="20"/>
      <c r="F170" s="20">
        <f>+F168-F167</f>
        <v>116372556.70999908</v>
      </c>
      <c r="G170" s="30"/>
      <c r="H170" s="181"/>
      <c r="I170" s="64"/>
      <c r="J170" s="64"/>
      <c r="AG170" s="64"/>
      <c r="AT170" s="64"/>
      <c r="AV170" s="64"/>
      <c r="AZ170" s="64"/>
    </row>
    <row r="171" spans="3:52" ht="15.75">
      <c r="C171" s="31" t="s">
        <v>253</v>
      </c>
      <c r="D171" s="32"/>
      <c r="E171" s="32"/>
      <c r="F171" s="33"/>
      <c r="G171" s="30"/>
      <c r="H171" s="181"/>
      <c r="I171" s="64"/>
      <c r="J171" s="64"/>
      <c r="AG171" s="64"/>
      <c r="AT171" s="64"/>
      <c r="AV171" s="64"/>
      <c r="AZ171" s="64"/>
    </row>
    <row r="172" spans="3:52" ht="15.75">
      <c r="C172" s="29"/>
      <c r="D172" s="20"/>
      <c r="E172" s="20"/>
      <c r="F172" s="33"/>
      <c r="G172" s="33"/>
      <c r="H172" s="181"/>
      <c r="I172" s="64"/>
      <c r="J172" s="64"/>
      <c r="AG172" s="64"/>
      <c r="AT172" s="64"/>
      <c r="AV172" s="64"/>
      <c r="AZ172" s="64"/>
    </row>
    <row r="173" spans="3:52" ht="15.75">
      <c r="C173" s="26" t="s">
        <v>297</v>
      </c>
      <c r="D173" s="27"/>
      <c r="E173" s="28"/>
      <c r="F173" s="20"/>
      <c r="G173" s="20"/>
      <c r="H173" s="180"/>
      <c r="I173" s="64"/>
      <c r="J173" s="64"/>
      <c r="AG173" s="64"/>
      <c r="AT173" s="64"/>
      <c r="AV173" s="64"/>
      <c r="AZ173" s="64"/>
    </row>
    <row r="174" spans="3:52" ht="15.75">
      <c r="C174" s="29"/>
      <c r="D174" s="20"/>
      <c r="E174" s="20"/>
      <c r="F174" s="20"/>
      <c r="G174" s="34"/>
      <c r="H174" s="182"/>
      <c r="I174" s="64"/>
      <c r="J174" s="64"/>
      <c r="AG174" s="64"/>
      <c r="AT174" s="64"/>
      <c r="AV174" s="64"/>
      <c r="AZ174" s="64"/>
    </row>
    <row r="175" spans="3:52" ht="15.75">
      <c r="C175" s="26" t="s">
        <v>298</v>
      </c>
      <c r="D175" s="27"/>
      <c r="E175" s="19"/>
      <c r="F175" s="20"/>
      <c r="G175" s="35"/>
      <c r="H175" s="180"/>
      <c r="I175" s="64"/>
      <c r="J175" s="64"/>
      <c r="AG175" s="64"/>
      <c r="AT175" s="64"/>
      <c r="AV175" s="64"/>
      <c r="AZ175" s="64"/>
    </row>
    <row r="176" spans="3:52" ht="15.75">
      <c r="C176" s="31"/>
      <c r="D176" s="32"/>
      <c r="E176" s="32"/>
      <c r="F176" s="20"/>
      <c r="G176" s="20"/>
      <c r="H176" s="180"/>
      <c r="I176" s="64"/>
      <c r="J176" s="64"/>
      <c r="AG176" s="64"/>
      <c r="AT176" s="64"/>
      <c r="AV176" s="64"/>
      <c r="AZ176" s="64"/>
    </row>
    <row r="177" spans="3:52" ht="15.75">
      <c r="C177" s="18" t="s">
        <v>299</v>
      </c>
      <c r="D177" s="19"/>
      <c r="E177" s="19"/>
      <c r="F177" s="20"/>
      <c r="G177" s="35"/>
      <c r="H177" s="180"/>
      <c r="I177" s="64"/>
      <c r="J177" s="64"/>
      <c r="AG177" s="64"/>
      <c r="AT177" s="64"/>
      <c r="AV177" s="64"/>
      <c r="AZ177" s="64"/>
    </row>
    <row r="178" spans="3:52" ht="15">
      <c r="C178" s="151"/>
      <c r="D178" s="152"/>
      <c r="E178" s="152"/>
      <c r="F178" s="152"/>
      <c r="G178" s="152"/>
      <c r="H178" s="183"/>
      <c r="I178" s="64"/>
      <c r="J178" s="64"/>
      <c r="AG178" s="64"/>
      <c r="AT178" s="64"/>
      <c r="AV178" s="64"/>
      <c r="AZ178" s="64"/>
    </row>
    <row r="179" spans="3:52" ht="16.5" thickBot="1">
      <c r="C179" s="44" t="s">
        <v>300</v>
      </c>
      <c r="D179" s="153"/>
      <c r="E179" s="153"/>
      <c r="F179" s="153"/>
      <c r="G179" s="153"/>
      <c r="H179" s="184"/>
      <c r="I179" s="64"/>
      <c r="J179" s="64"/>
      <c r="AG179" s="64"/>
      <c r="AT179" s="64"/>
      <c r="AV179" s="64"/>
      <c r="AZ179" s="64"/>
    </row>
    <row r="180" spans="3:52" ht="15">
      <c r="C180" s="154"/>
      <c r="D180" s="155"/>
      <c r="E180" s="155"/>
      <c r="F180" s="155"/>
      <c r="G180" s="154"/>
      <c r="H180" s="156"/>
      <c r="I180" s="64"/>
      <c r="J180" s="64"/>
      <c r="AG180" s="64"/>
      <c r="AT180" s="64"/>
      <c r="AV180" s="64"/>
      <c r="AZ180" s="64"/>
    </row>
    <row r="181" ht="13.5">
      <c r="H181" s="106"/>
    </row>
    <row r="182" ht="13.5">
      <c r="H182" s="106"/>
    </row>
    <row r="183" ht="13.5">
      <c r="H183" s="106"/>
    </row>
    <row r="184" ht="13.5">
      <c r="H184" s="106"/>
    </row>
    <row r="185" ht="13.5">
      <c r="H185" s="106"/>
    </row>
    <row r="186" ht="13.5">
      <c r="H186" s="106"/>
    </row>
    <row r="187" ht="13.5">
      <c r="H187" s="106"/>
    </row>
    <row r="188" ht="13.5">
      <c r="H188" s="106"/>
    </row>
    <row r="189" ht="13.5">
      <c r="H189" s="106"/>
    </row>
    <row r="190" ht="13.5">
      <c r="H190" s="106"/>
    </row>
    <row r="191" ht="13.5">
      <c r="H191" s="106"/>
    </row>
    <row r="192" ht="13.5">
      <c r="H192" s="106"/>
    </row>
    <row r="193" ht="13.5">
      <c r="H193" s="106"/>
    </row>
    <row r="194" ht="13.5">
      <c r="H194" s="106"/>
    </row>
    <row r="195" ht="13.5">
      <c r="H195" s="106"/>
    </row>
    <row r="196" ht="13.5">
      <c r="H196" s="106"/>
    </row>
    <row r="197" ht="13.5">
      <c r="H197" s="106"/>
    </row>
    <row r="198" ht="13.5">
      <c r="H198" s="106"/>
    </row>
    <row r="199" ht="13.5">
      <c r="H199" s="106"/>
    </row>
    <row r="200" ht="13.5">
      <c r="H200" s="106"/>
    </row>
    <row r="201" ht="13.5">
      <c r="H201" s="106"/>
    </row>
    <row r="202" ht="13.5">
      <c r="H202" s="106"/>
    </row>
    <row r="203" ht="13.5">
      <c r="H203" s="106"/>
    </row>
    <row r="204" ht="13.5">
      <c r="H204" s="106"/>
    </row>
  </sheetData>
  <sheetProtection/>
  <mergeCells count="3">
    <mergeCell ref="C159:H159"/>
    <mergeCell ref="C115:H115"/>
    <mergeCell ref="H151:H157"/>
  </mergeCells>
  <hyperlinks>
    <hyperlink ref="H3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42"/>
  <sheetViews>
    <sheetView showGridLines="0" zoomScale="85" zoomScaleNormal="85" zoomScalePageLayoutView="0" workbookViewId="0" topLeftCell="A1">
      <pane ySplit="6" topLeftCell="A124" activePane="bottomLeft" state="frozen"/>
      <selection pane="topLeft" activeCell="A1" sqref="A1"/>
      <selection pane="bottomLeft" activeCell="D128" sqref="D128"/>
    </sheetView>
  </sheetViews>
  <sheetFormatPr defaultColWidth="13.8515625" defaultRowHeight="15"/>
  <cols>
    <col min="1" max="1" width="3.8515625" style="36" customWidth="1"/>
    <col min="2" max="2" width="5.8515625" style="36" hidden="1" customWidth="1"/>
    <col min="3" max="3" width="59.57421875" style="36" customWidth="1"/>
    <col min="4" max="4" width="18.57421875" style="36" customWidth="1"/>
    <col min="5" max="5" width="20.8515625" style="36" customWidth="1"/>
    <col min="6" max="6" width="18.421875" style="111" customWidth="1"/>
    <col min="7" max="7" width="13.421875" style="112" customWidth="1"/>
    <col min="8" max="8" width="16.421875" style="112" customWidth="1"/>
    <col min="9" max="9" width="9.00390625" style="40" bestFit="1" customWidth="1"/>
    <col min="10" max="10" width="9.140625" style="40" bestFit="1" customWidth="1"/>
    <col min="11" max="11" width="7.421875" style="36" bestFit="1" customWidth="1"/>
    <col min="12" max="12" width="6.7109375" style="36" bestFit="1" customWidth="1"/>
    <col min="13" max="13" width="9.8515625" style="36" bestFit="1" customWidth="1"/>
    <col min="14" max="14" width="21.140625" style="36" bestFit="1" customWidth="1"/>
    <col min="15" max="15" width="16.421875" style="36" bestFit="1" customWidth="1"/>
    <col min="16" max="16" width="7.28125" style="36" bestFit="1" customWidth="1"/>
    <col min="17" max="17" width="9.28125" style="36" bestFit="1" customWidth="1"/>
    <col min="18" max="18" width="17.8515625" style="36" bestFit="1" customWidth="1"/>
    <col min="19" max="19" width="6.7109375" style="36" bestFit="1" customWidth="1"/>
    <col min="20" max="20" width="19.140625" style="36" bestFit="1" customWidth="1"/>
    <col min="21" max="21" width="25.140625" style="36" bestFit="1" customWidth="1"/>
    <col min="22" max="22" width="21.421875" style="36" bestFit="1" customWidth="1"/>
    <col min="23" max="23" width="19.7109375" style="36" bestFit="1" customWidth="1"/>
    <col min="24" max="24" width="14.00390625" style="36" bestFit="1" customWidth="1"/>
    <col min="25" max="25" width="13.140625" style="36" bestFit="1" customWidth="1"/>
    <col min="26" max="26" width="9.28125" style="36" bestFit="1" customWidth="1"/>
    <col min="27" max="27" width="13.140625" style="36" bestFit="1" customWidth="1"/>
    <col min="28" max="28" width="7.421875" style="36" bestFit="1" customWidth="1"/>
    <col min="29" max="29" width="19.421875" style="36" bestFit="1" customWidth="1"/>
    <col min="30" max="30" width="20.8515625" style="36" bestFit="1" customWidth="1"/>
    <col min="31" max="31" width="19.00390625" style="36" bestFit="1" customWidth="1"/>
    <col min="32" max="32" width="25.8515625" style="36" bestFit="1" customWidth="1"/>
    <col min="33" max="33" width="14.57421875" style="40" bestFit="1" customWidth="1"/>
    <col min="34" max="34" width="14.421875" style="36" bestFit="1" customWidth="1"/>
    <col min="35" max="35" width="27.28125" style="36" bestFit="1" customWidth="1"/>
    <col min="36" max="36" width="11.57421875" style="36" bestFit="1" customWidth="1"/>
    <col min="37" max="37" width="6.28125" style="36" bestFit="1" customWidth="1"/>
    <col min="38" max="38" width="7.00390625" style="36" bestFit="1" customWidth="1"/>
    <col min="39" max="39" width="23.8515625" style="36" bestFit="1" customWidth="1"/>
    <col min="40" max="40" width="12.8515625" style="36" bestFit="1" customWidth="1"/>
    <col min="41" max="41" width="11.28125" style="36" bestFit="1" customWidth="1"/>
    <col min="42" max="42" width="15.28125" style="36" bestFit="1" customWidth="1"/>
    <col min="43" max="43" width="21.140625" style="36" bestFit="1" customWidth="1"/>
    <col min="44" max="44" width="23.8515625" style="36" bestFit="1" customWidth="1"/>
    <col min="45" max="45" width="14.421875" style="36" bestFit="1" customWidth="1"/>
    <col min="46" max="46" width="11.140625" style="40" bestFit="1" customWidth="1"/>
    <col min="47" max="47" width="15.00390625" style="36" bestFit="1" customWidth="1"/>
    <col min="48" max="48" width="11.7109375" style="40" bestFit="1" customWidth="1"/>
    <col min="49" max="49" width="23.57421875" style="36" bestFit="1" customWidth="1"/>
    <col min="50" max="50" width="22.140625" style="36" bestFit="1" customWidth="1"/>
    <col min="51" max="51" width="21.00390625" style="36" bestFit="1" customWidth="1"/>
    <col min="52" max="52" width="15.7109375" style="40" bestFit="1" customWidth="1"/>
    <col min="53" max="53" width="10.421875" style="36" bestFit="1" customWidth="1"/>
    <col min="54" max="54" width="13.7109375" style="36" bestFit="1" customWidth="1"/>
    <col min="55" max="55" width="18.00390625" style="36" bestFit="1" customWidth="1"/>
    <col min="56" max="56" width="19.7109375" style="36" bestFit="1" customWidth="1"/>
    <col min="57" max="57" width="13.8515625" style="36" bestFit="1" customWidth="1"/>
    <col min="58" max="58" width="15.7109375" style="36" bestFit="1" customWidth="1"/>
    <col min="59" max="59" width="28.57421875" style="36" bestFit="1" customWidth="1"/>
    <col min="60" max="60" width="20.28125" style="36" bestFit="1" customWidth="1"/>
    <col min="61" max="61" width="16.00390625" style="36" bestFit="1" customWidth="1"/>
    <col min="62" max="62" width="13.7109375" style="36" bestFit="1" customWidth="1"/>
    <col min="63" max="63" width="28.140625" style="36" bestFit="1" customWidth="1"/>
    <col min="64" max="64" width="15.8515625" style="36" bestFit="1" customWidth="1"/>
    <col min="65" max="65" width="26.28125" style="36" bestFit="1" customWidth="1"/>
    <col min="66" max="66" width="13.140625" style="36" bestFit="1" customWidth="1"/>
    <col min="67" max="67" width="15.00390625" style="36" bestFit="1" customWidth="1"/>
    <col min="68" max="68" width="9.00390625" style="36" bestFit="1" customWidth="1"/>
    <col min="69" max="69" width="18.00390625" style="36" bestFit="1" customWidth="1"/>
    <col min="70" max="70" width="14.28125" style="36" bestFit="1" customWidth="1"/>
    <col min="71" max="71" width="15.7109375" style="36" bestFit="1" customWidth="1"/>
    <col min="72" max="72" width="18.7109375" style="36" bestFit="1" customWidth="1"/>
    <col min="73" max="73" width="16.140625" style="36" bestFit="1" customWidth="1"/>
    <col min="74" max="74" width="23.57421875" style="36" bestFit="1" customWidth="1"/>
    <col min="75" max="75" width="23.8515625" style="36" bestFit="1" customWidth="1"/>
    <col min="76" max="76" width="22.8515625" style="36" bestFit="1" customWidth="1"/>
    <col min="77" max="77" width="11.7109375" style="36" bestFit="1" customWidth="1"/>
    <col min="78" max="78" width="11.8515625" style="36" bestFit="1" customWidth="1"/>
    <col min="79" max="79" width="15.140625" style="36" bestFit="1" customWidth="1"/>
    <col min="80" max="80" width="15.28125" style="36" bestFit="1" customWidth="1"/>
    <col min="81" max="81" width="19.57421875" style="36" bestFit="1" customWidth="1"/>
    <col min="82" max="82" width="21.57421875" style="36" bestFit="1" customWidth="1"/>
    <col min="83" max="83" width="18.8515625" style="36" bestFit="1" customWidth="1"/>
    <col min="84" max="84" width="8.7109375" style="36" bestFit="1" customWidth="1"/>
    <col min="85" max="85" width="8.8515625" style="36" bestFit="1" customWidth="1"/>
    <col min="86" max="86" width="13.140625" style="36" bestFit="1" customWidth="1"/>
    <col min="87" max="87" width="9.57421875" style="36" bestFit="1" customWidth="1"/>
    <col min="88" max="88" width="9.7109375" style="36" bestFit="1" customWidth="1"/>
    <col min="89" max="89" width="14.00390625" style="36" bestFit="1" customWidth="1"/>
    <col min="90" max="90" width="17.00390625" style="36" bestFit="1" customWidth="1"/>
    <col min="91" max="91" width="17.28125" style="36" bestFit="1" customWidth="1"/>
    <col min="92" max="92" width="21.57421875" style="36" bestFit="1" customWidth="1"/>
    <col min="93" max="93" width="17.7109375" style="36" bestFit="1" customWidth="1"/>
    <col min="94" max="94" width="14.57421875" style="36" bestFit="1" customWidth="1"/>
    <col min="95" max="95" width="15.7109375" style="36" bestFit="1" customWidth="1"/>
    <col min="96" max="96" width="19.140625" style="36" bestFit="1" customWidth="1"/>
    <col min="97" max="97" width="12.421875" style="36" bestFit="1" customWidth="1"/>
    <col min="98" max="99" width="14.8515625" style="36" bestFit="1" customWidth="1"/>
    <col min="100" max="100" width="14.421875" style="36" bestFit="1" customWidth="1"/>
    <col min="101" max="101" width="23.140625" style="36" bestFit="1" customWidth="1"/>
    <col min="102" max="102" width="26.00390625" style="36" bestFit="1" customWidth="1"/>
    <col min="103" max="103" width="19.421875" style="36" bestFit="1" customWidth="1"/>
    <col min="104" max="104" width="21.57421875" style="36" bestFit="1" customWidth="1"/>
    <col min="105" max="105" width="25.8515625" style="36" bestFit="1" customWidth="1"/>
    <col min="106" max="106" width="18.57421875" style="36" bestFit="1" customWidth="1"/>
    <col min="107" max="107" width="16.28125" style="36" bestFit="1" customWidth="1"/>
    <col min="108" max="108" width="15.421875" style="36" bestFit="1" customWidth="1"/>
    <col min="109" max="109" width="17.28125" style="36" bestFit="1" customWidth="1"/>
    <col min="110" max="110" width="17.421875" style="36" bestFit="1" customWidth="1"/>
    <col min="111" max="111" width="21.7109375" style="36" bestFit="1" customWidth="1"/>
    <col min="112" max="112" width="17.28125" style="36" bestFit="1" customWidth="1"/>
    <col min="113" max="113" width="17.421875" style="36" bestFit="1" customWidth="1"/>
    <col min="114" max="114" width="21.7109375" style="36" bestFit="1" customWidth="1"/>
    <col min="115" max="115" width="13.421875" style="36" bestFit="1" customWidth="1"/>
    <col min="116" max="213" width="12.00390625" style="36" customWidth="1"/>
    <col min="214" max="214" width="17.140625" style="36" customWidth="1"/>
    <col min="215" max="16384" width="13.8515625" style="36" customWidth="1"/>
  </cols>
  <sheetData>
    <row r="1" spans="1:52" ht="15.75">
      <c r="A1" s="58"/>
      <c r="C1" s="58"/>
      <c r="D1" s="58"/>
      <c r="E1" s="58"/>
      <c r="F1" s="59"/>
      <c r="G1" s="60"/>
      <c r="H1" s="60"/>
      <c r="I1" s="61"/>
      <c r="J1" s="61"/>
      <c r="AG1" s="61"/>
      <c r="AT1" s="61"/>
      <c r="AV1" s="61"/>
      <c r="AZ1" s="61"/>
    </row>
    <row r="2" spans="3:8" ht="19.5">
      <c r="C2" s="62" t="s">
        <v>24</v>
      </c>
      <c r="D2" s="63" t="s">
        <v>148</v>
      </c>
      <c r="E2" s="64"/>
      <c r="F2" s="65"/>
      <c r="G2" s="66"/>
      <c r="H2" s="67" t="s">
        <v>201</v>
      </c>
    </row>
    <row r="3" spans="3:8" ht="16.5">
      <c r="C3" s="135" t="s">
        <v>26</v>
      </c>
      <c r="D3" s="69" t="s">
        <v>328</v>
      </c>
      <c r="E3" s="64"/>
      <c r="F3" s="65"/>
      <c r="G3" s="66"/>
      <c r="H3" s="66"/>
    </row>
    <row r="4" spans="3:8" ht="15.75">
      <c r="C4" s="135" t="s">
        <v>27</v>
      </c>
      <c r="D4" s="71">
        <v>43677</v>
      </c>
      <c r="E4" s="64"/>
      <c r="F4" s="65"/>
      <c r="G4" s="66"/>
      <c r="H4" s="66"/>
    </row>
    <row r="5" spans="3:8" ht="16.5" thickBot="1">
      <c r="C5" s="68"/>
      <c r="D5" s="64"/>
      <c r="E5" s="64"/>
      <c r="F5" s="65"/>
      <c r="G5" s="66"/>
      <c r="H5" s="66"/>
    </row>
    <row r="6" spans="3:8" ht="54">
      <c r="C6" s="10" t="s">
        <v>28</v>
      </c>
      <c r="D6" s="9" t="s">
        <v>29</v>
      </c>
      <c r="E6" s="1" t="s">
        <v>30</v>
      </c>
      <c r="F6" s="4" t="s">
        <v>31</v>
      </c>
      <c r="G6" s="3" t="s">
        <v>32</v>
      </c>
      <c r="H6" s="165" t="s">
        <v>351</v>
      </c>
    </row>
    <row r="7" spans="3:8" ht="15.75">
      <c r="C7" s="72"/>
      <c r="D7" s="73"/>
      <c r="E7" s="74"/>
      <c r="F7" s="75"/>
      <c r="G7" s="76"/>
      <c r="H7" s="166"/>
    </row>
    <row r="8" spans="1:8" ht="15.75">
      <c r="A8" s="83"/>
      <c r="B8" s="84"/>
      <c r="C8" s="11" t="s">
        <v>5</v>
      </c>
      <c r="D8" s="78"/>
      <c r="E8" s="79"/>
      <c r="F8" s="80"/>
      <c r="G8" s="81"/>
      <c r="H8" s="167"/>
    </row>
    <row r="9" spans="1:8" ht="15.75">
      <c r="A9" s="84"/>
      <c r="B9" s="84"/>
      <c r="C9" s="11" t="s">
        <v>6</v>
      </c>
      <c r="D9" s="78"/>
      <c r="E9" s="79"/>
      <c r="F9" s="80"/>
      <c r="G9" s="81" t="s">
        <v>2</v>
      </c>
      <c r="H9" s="167" t="s">
        <v>2</v>
      </c>
    </row>
    <row r="10" spans="1:8" ht="15.75">
      <c r="A10" s="84"/>
      <c r="B10" s="84"/>
      <c r="C10" s="11"/>
      <c r="D10" s="78"/>
      <c r="E10" s="79"/>
      <c r="F10" s="80"/>
      <c r="G10" s="81"/>
      <c r="H10" s="167"/>
    </row>
    <row r="11" spans="1:8" ht="15.75">
      <c r="A11" s="84"/>
      <c r="B11" s="84"/>
      <c r="C11" s="11" t="s">
        <v>7</v>
      </c>
      <c r="D11" s="78"/>
      <c r="E11" s="79"/>
      <c r="F11" s="80"/>
      <c r="G11" s="81" t="s">
        <v>2</v>
      </c>
      <c r="H11" s="167" t="s">
        <v>2</v>
      </c>
    </row>
    <row r="12" spans="1:8" ht="15.75">
      <c r="A12" s="84"/>
      <c r="B12" s="84"/>
      <c r="C12" s="11"/>
      <c r="D12" s="78"/>
      <c r="E12" s="79"/>
      <c r="F12" s="80"/>
      <c r="G12" s="81"/>
      <c r="H12" s="167"/>
    </row>
    <row r="13" spans="1:8" ht="15.75">
      <c r="A13" s="84"/>
      <c r="B13" s="84"/>
      <c r="C13" s="11" t="s">
        <v>8</v>
      </c>
      <c r="D13" s="78"/>
      <c r="E13" s="79"/>
      <c r="F13" s="80"/>
      <c r="G13" s="81" t="s">
        <v>2</v>
      </c>
      <c r="H13" s="167" t="s">
        <v>2</v>
      </c>
    </row>
    <row r="14" spans="1:8" ht="15.75">
      <c r="A14" s="84"/>
      <c r="B14" s="84"/>
      <c r="C14" s="11"/>
      <c r="D14" s="78"/>
      <c r="E14" s="79"/>
      <c r="F14" s="80"/>
      <c r="G14" s="81"/>
      <c r="H14" s="167"/>
    </row>
    <row r="15" spans="1:8" ht="15.75">
      <c r="A15" s="84"/>
      <c r="B15" s="84"/>
      <c r="C15" s="11" t="s">
        <v>9</v>
      </c>
      <c r="D15" s="78"/>
      <c r="E15" s="79"/>
      <c r="F15" s="80"/>
      <c r="G15" s="81" t="s">
        <v>2</v>
      </c>
      <c r="H15" s="167" t="s">
        <v>2</v>
      </c>
    </row>
    <row r="16" spans="1:8" ht="15.75">
      <c r="A16" s="84"/>
      <c r="B16" s="84"/>
      <c r="C16" s="11"/>
      <c r="D16" s="78"/>
      <c r="E16" s="79"/>
      <c r="F16" s="80"/>
      <c r="G16" s="81"/>
      <c r="H16" s="167"/>
    </row>
    <row r="17" spans="3:8" ht="15.75">
      <c r="C17" s="85" t="s">
        <v>10</v>
      </c>
      <c r="D17" s="78"/>
      <c r="E17" s="79"/>
      <c r="F17" s="80"/>
      <c r="G17" s="81"/>
      <c r="H17" s="167"/>
    </row>
    <row r="18" spans="2:8" ht="15.75">
      <c r="B18" s="58" t="s">
        <v>149</v>
      </c>
      <c r="C18" s="72" t="s">
        <v>150</v>
      </c>
      <c r="D18" s="78" t="s">
        <v>151</v>
      </c>
      <c r="E18" s="79" t="s">
        <v>152</v>
      </c>
      <c r="F18" s="80">
        <v>1500000</v>
      </c>
      <c r="G18" s="81">
        <v>1506.11</v>
      </c>
      <c r="H18" s="167">
        <v>4.96</v>
      </c>
    </row>
    <row r="19" spans="2:8" ht="15.75">
      <c r="B19" s="58" t="s">
        <v>153</v>
      </c>
      <c r="C19" s="72" t="s">
        <v>154</v>
      </c>
      <c r="D19" s="78" t="s">
        <v>155</v>
      </c>
      <c r="E19" s="79" t="s">
        <v>152</v>
      </c>
      <c r="F19" s="80">
        <v>1000000</v>
      </c>
      <c r="G19" s="81">
        <v>1000.16</v>
      </c>
      <c r="H19" s="167">
        <v>3.29</v>
      </c>
    </row>
    <row r="20" spans="2:8" ht="15.75">
      <c r="B20" s="58" t="s">
        <v>156</v>
      </c>
      <c r="C20" s="72" t="s">
        <v>157</v>
      </c>
      <c r="D20" s="78" t="s">
        <v>158</v>
      </c>
      <c r="E20" s="79" t="s">
        <v>152</v>
      </c>
      <c r="F20" s="80">
        <v>500000</v>
      </c>
      <c r="G20" s="81">
        <v>501.6</v>
      </c>
      <c r="H20" s="167">
        <v>1.65</v>
      </c>
    </row>
    <row r="21" spans="3:8" ht="15.75">
      <c r="C21" s="11" t="s">
        <v>115</v>
      </c>
      <c r="D21" s="78"/>
      <c r="E21" s="79"/>
      <c r="F21" s="80"/>
      <c r="G21" s="86">
        <v>3007.87</v>
      </c>
      <c r="H21" s="168">
        <v>9.9</v>
      </c>
    </row>
    <row r="22" spans="3:8" ht="15.75">
      <c r="C22" s="72"/>
      <c r="D22" s="78"/>
      <c r="E22" s="79"/>
      <c r="F22" s="80"/>
      <c r="G22" s="81"/>
      <c r="H22" s="167"/>
    </row>
    <row r="23" spans="1:8" ht="15.75">
      <c r="A23" s="83"/>
      <c r="B23" s="84"/>
      <c r="C23" s="11" t="s">
        <v>11</v>
      </c>
      <c r="D23" s="78"/>
      <c r="E23" s="79"/>
      <c r="F23" s="80"/>
      <c r="G23" s="81"/>
      <c r="H23" s="167"/>
    </row>
    <row r="24" spans="3:8" ht="15.75">
      <c r="C24" s="85" t="s">
        <v>13</v>
      </c>
      <c r="D24" s="78"/>
      <c r="E24" s="79"/>
      <c r="F24" s="80"/>
      <c r="G24" s="81"/>
      <c r="H24" s="167"/>
    </row>
    <row r="25" spans="2:8" ht="15.75">
      <c r="B25" s="58" t="s">
        <v>159</v>
      </c>
      <c r="C25" s="72" t="s">
        <v>162</v>
      </c>
      <c r="D25" s="78" t="s">
        <v>163</v>
      </c>
      <c r="E25" s="79" t="s">
        <v>160</v>
      </c>
      <c r="F25" s="80">
        <v>100</v>
      </c>
      <c r="G25" s="81">
        <v>497.01</v>
      </c>
      <c r="H25" s="167">
        <v>1.64</v>
      </c>
    </row>
    <row r="26" spans="2:8" ht="15.75">
      <c r="B26" s="58" t="s">
        <v>161</v>
      </c>
      <c r="C26" s="11" t="s">
        <v>115</v>
      </c>
      <c r="D26" s="78"/>
      <c r="E26" s="79"/>
      <c r="F26" s="80"/>
      <c r="G26" s="86">
        <v>497.01</v>
      </c>
      <c r="H26" s="168">
        <v>1.64</v>
      </c>
    </row>
    <row r="27" spans="3:8" ht="15.75">
      <c r="C27" s="72"/>
      <c r="D27" s="78"/>
      <c r="E27" s="79"/>
      <c r="F27" s="80"/>
      <c r="G27" s="81"/>
      <c r="H27" s="167"/>
    </row>
    <row r="28" spans="3:8" ht="15.75">
      <c r="C28" s="85" t="s">
        <v>14</v>
      </c>
      <c r="D28" s="78"/>
      <c r="E28" s="79"/>
      <c r="F28" s="80"/>
      <c r="G28" s="81"/>
      <c r="H28" s="167"/>
    </row>
    <row r="29" spans="3:8" ht="15.75">
      <c r="C29" s="72" t="s">
        <v>165</v>
      </c>
      <c r="D29" s="78" t="s">
        <v>166</v>
      </c>
      <c r="E29" s="79" t="s">
        <v>160</v>
      </c>
      <c r="F29" s="80">
        <v>500</v>
      </c>
      <c r="G29" s="81">
        <v>496.36</v>
      </c>
      <c r="H29" s="167">
        <v>1.63</v>
      </c>
    </row>
    <row r="30" spans="2:8" ht="15.75">
      <c r="B30" s="58" t="s">
        <v>164</v>
      </c>
      <c r="C30" s="11" t="s">
        <v>115</v>
      </c>
      <c r="D30" s="78"/>
      <c r="E30" s="79"/>
      <c r="F30" s="80"/>
      <c r="G30" s="86">
        <v>496.36</v>
      </c>
      <c r="H30" s="168">
        <v>1.63</v>
      </c>
    </row>
    <row r="31" spans="3:8" ht="15.75">
      <c r="C31" s="72"/>
      <c r="D31" s="78"/>
      <c r="E31" s="79"/>
      <c r="F31" s="80"/>
      <c r="G31" s="81"/>
      <c r="H31" s="167"/>
    </row>
    <row r="32" spans="3:8" ht="15.75">
      <c r="C32" s="85" t="s">
        <v>15</v>
      </c>
      <c r="D32" s="78"/>
      <c r="E32" s="79"/>
      <c r="F32" s="80"/>
      <c r="G32" s="81"/>
      <c r="H32" s="167"/>
    </row>
    <row r="33" spans="3:8" ht="15.75">
      <c r="C33" s="72" t="s">
        <v>284</v>
      </c>
      <c r="D33" s="78" t="s">
        <v>285</v>
      </c>
      <c r="E33" s="79" t="s">
        <v>152</v>
      </c>
      <c r="F33" s="80">
        <v>2000000</v>
      </c>
      <c r="G33" s="81">
        <v>1978.64</v>
      </c>
      <c r="H33" s="167">
        <v>6.51</v>
      </c>
    </row>
    <row r="34" spans="2:8" ht="15.75">
      <c r="B34" s="58" t="s">
        <v>167</v>
      </c>
      <c r="C34" s="72" t="s">
        <v>215</v>
      </c>
      <c r="D34" s="78" t="s">
        <v>168</v>
      </c>
      <c r="E34" s="79" t="s">
        <v>152</v>
      </c>
      <c r="F34" s="80">
        <v>1500000</v>
      </c>
      <c r="G34" s="81">
        <v>1500</v>
      </c>
      <c r="H34" s="167">
        <v>4.94</v>
      </c>
    </row>
    <row r="35" spans="2:8" ht="15.75">
      <c r="B35" s="58" t="s">
        <v>169</v>
      </c>
      <c r="C35" s="72" t="s">
        <v>216</v>
      </c>
      <c r="D35" s="78" t="s">
        <v>170</v>
      </c>
      <c r="E35" s="79" t="s">
        <v>152</v>
      </c>
      <c r="F35" s="80">
        <v>1500000</v>
      </c>
      <c r="G35" s="81">
        <v>1496.78</v>
      </c>
      <c r="H35" s="167">
        <v>4.93</v>
      </c>
    </row>
    <row r="36" spans="2:8" ht="15.75">
      <c r="B36" s="58" t="s">
        <v>171</v>
      </c>
      <c r="C36" s="72" t="s">
        <v>218</v>
      </c>
      <c r="D36" s="78" t="s">
        <v>174</v>
      </c>
      <c r="E36" s="79" t="s">
        <v>152</v>
      </c>
      <c r="F36" s="80">
        <v>1500000</v>
      </c>
      <c r="G36" s="81">
        <v>1495.13</v>
      </c>
      <c r="H36" s="167">
        <v>4.92</v>
      </c>
    </row>
    <row r="37" spans="2:8" ht="15.75">
      <c r="B37" s="58" t="s">
        <v>173</v>
      </c>
      <c r="C37" s="72" t="s">
        <v>217</v>
      </c>
      <c r="D37" s="78" t="s">
        <v>172</v>
      </c>
      <c r="E37" s="79" t="s">
        <v>152</v>
      </c>
      <c r="F37" s="80">
        <v>1500000</v>
      </c>
      <c r="G37" s="81">
        <v>1495.13</v>
      </c>
      <c r="H37" s="167">
        <v>4.92</v>
      </c>
    </row>
    <row r="38" spans="2:8" ht="15.75">
      <c r="B38" s="58" t="s">
        <v>175</v>
      </c>
      <c r="C38" s="72" t="s">
        <v>219</v>
      </c>
      <c r="D38" s="78" t="s">
        <v>176</v>
      </c>
      <c r="E38" s="79" t="s">
        <v>152</v>
      </c>
      <c r="F38" s="80">
        <v>1500000</v>
      </c>
      <c r="G38" s="81">
        <v>1493.58</v>
      </c>
      <c r="H38" s="167">
        <v>4.92</v>
      </c>
    </row>
    <row r="39" spans="2:8" ht="15.75">
      <c r="B39" s="58" t="s">
        <v>177</v>
      </c>
      <c r="C39" s="72" t="s">
        <v>220</v>
      </c>
      <c r="D39" s="78" t="s">
        <v>178</v>
      </c>
      <c r="E39" s="79" t="s">
        <v>152</v>
      </c>
      <c r="F39" s="80">
        <v>1500000</v>
      </c>
      <c r="G39" s="81">
        <v>1490.4</v>
      </c>
      <c r="H39" s="167">
        <v>4.91</v>
      </c>
    </row>
    <row r="40" spans="2:8" ht="15.75">
      <c r="B40" s="58" t="s">
        <v>179</v>
      </c>
      <c r="C40" s="72" t="s">
        <v>221</v>
      </c>
      <c r="D40" s="78" t="s">
        <v>180</v>
      </c>
      <c r="E40" s="79" t="s">
        <v>152</v>
      </c>
      <c r="F40" s="80">
        <v>1500000</v>
      </c>
      <c r="G40" s="81">
        <v>1487.24</v>
      </c>
      <c r="H40" s="167">
        <v>4.9</v>
      </c>
    </row>
    <row r="41" spans="2:8" ht="15.75">
      <c r="B41" s="58" t="s">
        <v>181</v>
      </c>
      <c r="C41" s="72" t="s">
        <v>222</v>
      </c>
      <c r="D41" s="78" t="s">
        <v>182</v>
      </c>
      <c r="E41" s="79" t="s">
        <v>152</v>
      </c>
      <c r="F41" s="80">
        <v>1500000</v>
      </c>
      <c r="G41" s="81">
        <v>1485.56</v>
      </c>
      <c r="H41" s="167">
        <v>4.89</v>
      </c>
    </row>
    <row r="42" spans="2:8" ht="15.75">
      <c r="B42" s="58" t="s">
        <v>183</v>
      </c>
      <c r="C42" s="72" t="s">
        <v>286</v>
      </c>
      <c r="D42" s="78" t="s">
        <v>287</v>
      </c>
      <c r="E42" s="79" t="s">
        <v>152</v>
      </c>
      <c r="F42" s="80">
        <v>1500000</v>
      </c>
      <c r="G42" s="81">
        <v>1482.33</v>
      </c>
      <c r="H42" s="167">
        <v>4.88</v>
      </c>
    </row>
    <row r="43" spans="2:8" ht="15.75">
      <c r="B43" s="58" t="s">
        <v>184</v>
      </c>
      <c r="C43" s="72" t="s">
        <v>223</v>
      </c>
      <c r="D43" s="78" t="s">
        <v>187</v>
      </c>
      <c r="E43" s="79" t="s">
        <v>152</v>
      </c>
      <c r="F43" s="80">
        <v>1000000</v>
      </c>
      <c r="G43" s="81">
        <v>998.9</v>
      </c>
      <c r="H43" s="167">
        <v>3.29</v>
      </c>
    </row>
    <row r="44" spans="2:8" ht="15.75">
      <c r="B44" s="58" t="s">
        <v>185</v>
      </c>
      <c r="C44" s="72" t="s">
        <v>224</v>
      </c>
      <c r="D44" s="78" t="s">
        <v>189</v>
      </c>
      <c r="E44" s="79" t="s">
        <v>152</v>
      </c>
      <c r="F44" s="80">
        <v>1000000</v>
      </c>
      <c r="G44" s="81">
        <v>994.66</v>
      </c>
      <c r="H44" s="167">
        <v>3.27</v>
      </c>
    </row>
    <row r="45" spans="2:8" ht="15.75">
      <c r="B45" s="58" t="s">
        <v>186</v>
      </c>
      <c r="C45" s="72" t="s">
        <v>225</v>
      </c>
      <c r="D45" s="78" t="s">
        <v>191</v>
      </c>
      <c r="E45" s="79" t="s">
        <v>152</v>
      </c>
      <c r="F45" s="80">
        <v>1000000</v>
      </c>
      <c r="G45" s="81">
        <v>992.55</v>
      </c>
      <c r="H45" s="167">
        <v>3.27</v>
      </c>
    </row>
    <row r="46" spans="2:8" ht="15.75">
      <c r="B46" s="58" t="s">
        <v>188</v>
      </c>
      <c r="C46" s="11" t="s">
        <v>115</v>
      </c>
      <c r="D46" s="78"/>
      <c r="E46" s="79"/>
      <c r="F46" s="80"/>
      <c r="G46" s="86">
        <v>18390.9</v>
      </c>
      <c r="H46" s="168">
        <v>60.55</v>
      </c>
    </row>
    <row r="47" spans="2:8" ht="15.75">
      <c r="B47" s="58" t="s">
        <v>190</v>
      </c>
      <c r="C47" s="72"/>
      <c r="D47" s="78"/>
      <c r="E47" s="79"/>
      <c r="F47" s="80"/>
      <c r="G47" s="81"/>
      <c r="H47" s="167"/>
    </row>
    <row r="48" spans="3:8" ht="15.75">
      <c r="C48" s="11" t="s">
        <v>16</v>
      </c>
      <c r="D48" s="78"/>
      <c r="E48" s="79"/>
      <c r="F48" s="80"/>
      <c r="G48" s="81" t="s">
        <v>2</v>
      </c>
      <c r="H48" s="167" t="s">
        <v>2</v>
      </c>
    </row>
    <row r="49" spans="3:8" ht="15.75">
      <c r="C49" s="72"/>
      <c r="D49" s="78"/>
      <c r="E49" s="79"/>
      <c r="F49" s="80"/>
      <c r="G49" s="81"/>
      <c r="H49" s="167"/>
    </row>
    <row r="50" spans="3:8" ht="15.75">
      <c r="C50" s="11" t="s">
        <v>17</v>
      </c>
      <c r="D50" s="78"/>
      <c r="E50" s="79"/>
      <c r="F50" s="80"/>
      <c r="G50" s="81"/>
      <c r="H50" s="167"/>
    </row>
    <row r="51" spans="3:8" ht="15.75">
      <c r="C51" s="11" t="s">
        <v>18</v>
      </c>
      <c r="D51" s="78"/>
      <c r="E51" s="79"/>
      <c r="F51" s="80"/>
      <c r="G51" s="81" t="s">
        <v>2</v>
      </c>
      <c r="H51" s="167" t="s">
        <v>2</v>
      </c>
    </row>
    <row r="52" spans="1:8" ht="15.75">
      <c r="A52" s="83"/>
      <c r="B52" s="84"/>
      <c r="C52" s="11"/>
      <c r="D52" s="78"/>
      <c r="E52" s="79"/>
      <c r="F52" s="80"/>
      <c r="G52" s="81"/>
      <c r="H52" s="167"/>
    </row>
    <row r="53" spans="1:8" ht="15.75">
      <c r="A53" s="84"/>
      <c r="B53" s="84"/>
      <c r="C53" s="85" t="s">
        <v>355</v>
      </c>
      <c r="D53" s="78"/>
      <c r="E53" s="79"/>
      <c r="F53" s="80"/>
      <c r="G53" s="81" t="s">
        <v>2</v>
      </c>
      <c r="H53" s="167" t="s">
        <v>2</v>
      </c>
    </row>
    <row r="54" spans="2:8" ht="15.75">
      <c r="B54" s="58" t="s">
        <v>193</v>
      </c>
      <c r="C54" s="72"/>
      <c r="D54" s="78"/>
      <c r="E54" s="79"/>
      <c r="F54" s="80"/>
      <c r="G54" s="81"/>
      <c r="H54" s="167"/>
    </row>
    <row r="55" spans="2:8" ht="15.75">
      <c r="B55" s="58" t="s">
        <v>195</v>
      </c>
      <c r="C55" s="11" t="s">
        <v>356</v>
      </c>
      <c r="D55" s="78"/>
      <c r="E55" s="79"/>
      <c r="F55" s="80"/>
      <c r="G55" s="81"/>
      <c r="H55" s="167"/>
    </row>
    <row r="56" spans="1:8" ht="15.75">
      <c r="A56" s="84"/>
      <c r="B56" s="84"/>
      <c r="C56" s="72" t="s">
        <v>194</v>
      </c>
      <c r="D56" s="78"/>
      <c r="E56" s="79"/>
      <c r="F56" s="80"/>
      <c r="G56" s="81">
        <v>100</v>
      </c>
      <c r="H56" s="167">
        <v>0.33</v>
      </c>
    </row>
    <row r="57" spans="3:8" ht="15.75">
      <c r="C57" s="72" t="s">
        <v>139</v>
      </c>
      <c r="D57" s="78"/>
      <c r="E57" s="79"/>
      <c r="F57" s="80"/>
      <c r="G57" s="81">
        <v>100</v>
      </c>
      <c r="H57" s="167">
        <v>0.33</v>
      </c>
    </row>
    <row r="58" spans="2:8" ht="15.75">
      <c r="B58" s="58" t="s">
        <v>192</v>
      </c>
      <c r="C58" s="11" t="s">
        <v>115</v>
      </c>
      <c r="D58" s="78"/>
      <c r="E58" s="79"/>
      <c r="F58" s="80"/>
      <c r="G58" s="86">
        <v>200</v>
      </c>
      <c r="H58" s="168">
        <v>0.66</v>
      </c>
    </row>
    <row r="59" spans="3:8" ht="15.75">
      <c r="C59" s="72"/>
      <c r="D59" s="78"/>
      <c r="E59" s="79"/>
      <c r="F59" s="80"/>
      <c r="G59" s="81"/>
      <c r="H59" s="167"/>
    </row>
    <row r="60" spans="3:8" ht="15.75">
      <c r="C60" s="85" t="s">
        <v>357</v>
      </c>
      <c r="D60" s="78"/>
      <c r="E60" s="79"/>
      <c r="F60" s="80"/>
      <c r="G60" s="81"/>
      <c r="H60" s="167"/>
    </row>
    <row r="61" spans="3:8" ht="15.75">
      <c r="C61" s="72" t="s">
        <v>274</v>
      </c>
      <c r="D61" s="78"/>
      <c r="E61" s="79"/>
      <c r="F61" s="80"/>
      <c r="G61" s="81">
        <v>7589</v>
      </c>
      <c r="H61" s="167">
        <v>24.98</v>
      </c>
    </row>
    <row r="62" spans="3:8" ht="15.75">
      <c r="C62" s="11" t="s">
        <v>115</v>
      </c>
      <c r="D62" s="78"/>
      <c r="E62" s="79"/>
      <c r="F62" s="80"/>
      <c r="G62" s="86">
        <v>7589</v>
      </c>
      <c r="H62" s="168">
        <v>24.98</v>
      </c>
    </row>
    <row r="63" spans="3:8" ht="15.75">
      <c r="C63" s="72"/>
      <c r="D63" s="78"/>
      <c r="E63" s="79"/>
      <c r="F63" s="80"/>
      <c r="G63" s="81"/>
      <c r="H63" s="167"/>
    </row>
    <row r="64" spans="2:8" ht="15.75">
      <c r="B64" s="58" t="s">
        <v>140</v>
      </c>
      <c r="C64" s="11" t="s">
        <v>23</v>
      </c>
      <c r="D64" s="78"/>
      <c r="E64" s="79"/>
      <c r="F64" s="80"/>
      <c r="G64" s="81"/>
      <c r="H64" s="167"/>
    </row>
    <row r="65" spans="3:8" ht="15.75">
      <c r="C65" s="72" t="s">
        <v>141</v>
      </c>
      <c r="D65" s="78"/>
      <c r="E65" s="79"/>
      <c r="F65" s="80"/>
      <c r="G65" s="81">
        <v>197.24</v>
      </c>
      <c r="H65" s="167">
        <v>0.64</v>
      </c>
    </row>
    <row r="66" spans="3:8" ht="15.75">
      <c r="C66" s="11" t="s">
        <v>115</v>
      </c>
      <c r="D66" s="78"/>
      <c r="E66" s="79"/>
      <c r="F66" s="80"/>
      <c r="G66" s="86">
        <v>197.24</v>
      </c>
      <c r="H66" s="168">
        <v>0.64</v>
      </c>
    </row>
    <row r="67" spans="1:8" ht="15.75">
      <c r="A67" s="83"/>
      <c r="B67" s="84"/>
      <c r="C67" s="72"/>
      <c r="D67" s="78"/>
      <c r="E67" s="79"/>
      <c r="F67" s="80"/>
      <c r="G67" s="81"/>
      <c r="H67" s="167"/>
    </row>
    <row r="68" spans="2:8" ht="16.5" thickBot="1">
      <c r="B68" s="58"/>
      <c r="C68" s="87" t="s">
        <v>147</v>
      </c>
      <c r="D68" s="88"/>
      <c r="E68" s="89"/>
      <c r="F68" s="90"/>
      <c r="G68" s="91">
        <v>30378.38</v>
      </c>
      <c r="H68" s="172">
        <f>_xlfn.SUMIFS(H:H,C:C,"Total")</f>
        <v>100</v>
      </c>
    </row>
    <row r="69" spans="3:8" ht="15.75">
      <c r="C69" s="93"/>
      <c r="D69" s="94"/>
      <c r="E69" s="94"/>
      <c r="F69" s="95"/>
      <c r="G69" s="96"/>
      <c r="H69" s="185"/>
    </row>
    <row r="70" spans="3:8" ht="15.75">
      <c r="C70" s="97" t="s">
        <v>226</v>
      </c>
      <c r="D70" s="37"/>
      <c r="E70" s="37"/>
      <c r="F70" s="98"/>
      <c r="G70" s="38"/>
      <c r="H70" s="39"/>
    </row>
    <row r="71" spans="3:8" ht="15.75">
      <c r="C71" s="99" t="s">
        <v>333</v>
      </c>
      <c r="D71" s="37"/>
      <c r="E71" s="37"/>
      <c r="F71" s="37"/>
      <c r="G71" s="37"/>
      <c r="H71" s="39"/>
    </row>
    <row r="72" spans="3:8" ht="15.75">
      <c r="C72" s="97" t="s">
        <v>227</v>
      </c>
      <c r="D72" s="37"/>
      <c r="E72" s="37"/>
      <c r="F72" s="37"/>
      <c r="G72" s="37"/>
      <c r="H72" s="39"/>
    </row>
    <row r="73" spans="3:8" ht="15.75">
      <c r="C73" s="100" t="s">
        <v>232</v>
      </c>
      <c r="D73" s="37"/>
      <c r="E73" s="37"/>
      <c r="F73" s="37"/>
      <c r="G73" s="37"/>
      <c r="H73" s="39"/>
    </row>
    <row r="74" spans="3:8" ht="15.75">
      <c r="C74" s="12"/>
      <c r="D74" s="37"/>
      <c r="E74" s="37"/>
      <c r="F74" s="37"/>
      <c r="G74" s="37"/>
      <c r="H74" s="39"/>
    </row>
    <row r="75" spans="3:8" ht="15.75">
      <c r="C75" s="12" t="s">
        <v>260</v>
      </c>
      <c r="D75" s="37"/>
      <c r="E75" s="37"/>
      <c r="F75" s="37"/>
      <c r="G75" s="37"/>
      <c r="H75" s="39"/>
    </row>
    <row r="76" spans="3:8" ht="15.75">
      <c r="C76" s="101" t="s">
        <v>261</v>
      </c>
      <c r="D76" s="102" t="s">
        <v>325</v>
      </c>
      <c r="E76" s="102" t="s">
        <v>256</v>
      </c>
      <c r="F76" s="37"/>
      <c r="G76" s="37"/>
      <c r="H76" s="39"/>
    </row>
    <row r="77" spans="3:8" ht="15.75">
      <c r="C77" s="101" t="s">
        <v>230</v>
      </c>
      <c r="D77" s="102"/>
      <c r="E77" s="102"/>
      <c r="F77" s="37"/>
      <c r="G77" s="37"/>
      <c r="H77" s="39"/>
    </row>
    <row r="78" spans="1:8" ht="15.75">
      <c r="A78" s="36" t="s">
        <v>317</v>
      </c>
      <c r="C78" s="101" t="s">
        <v>262</v>
      </c>
      <c r="D78" s="103">
        <v>1073.8072</v>
      </c>
      <c r="E78" s="103">
        <v>1079.4834</v>
      </c>
      <c r="F78" s="37"/>
      <c r="G78" s="37"/>
      <c r="H78" s="39"/>
    </row>
    <row r="79" spans="1:8" ht="15.75">
      <c r="A79" s="36" t="s">
        <v>318</v>
      </c>
      <c r="C79" s="101" t="s">
        <v>263</v>
      </c>
      <c r="D79" s="103">
        <v>1000.2</v>
      </c>
      <c r="E79" s="103">
        <v>1000.2</v>
      </c>
      <c r="F79" s="37"/>
      <c r="G79" s="37"/>
      <c r="H79" s="39"/>
    </row>
    <row r="80" spans="1:8" ht="15.75">
      <c r="A80" s="36" t="s">
        <v>319</v>
      </c>
      <c r="C80" s="101" t="s">
        <v>264</v>
      </c>
      <c r="D80" s="103">
        <v>1001</v>
      </c>
      <c r="E80" s="103">
        <v>1001.7702</v>
      </c>
      <c r="F80" s="37"/>
      <c r="G80" s="37"/>
      <c r="H80" s="39"/>
    </row>
    <row r="81" spans="1:8" ht="15.75">
      <c r="A81" s="36" t="s">
        <v>320</v>
      </c>
      <c r="C81" s="101" t="s">
        <v>265</v>
      </c>
      <c r="D81" s="103">
        <v>1004.0816</v>
      </c>
      <c r="E81" s="103">
        <v>1003.7718</v>
      </c>
      <c r="F81" s="37"/>
      <c r="G81" s="37"/>
      <c r="H81" s="39"/>
    </row>
    <row r="82" spans="3:8" ht="15.75">
      <c r="C82" s="101" t="s">
        <v>231</v>
      </c>
      <c r="D82" s="103"/>
      <c r="E82" s="103"/>
      <c r="F82" s="37"/>
      <c r="G82" s="37"/>
      <c r="H82" s="39"/>
    </row>
    <row r="83" spans="1:8" ht="15.75">
      <c r="A83" s="36" t="s">
        <v>321</v>
      </c>
      <c r="C83" s="101" t="s">
        <v>266</v>
      </c>
      <c r="D83" s="103">
        <v>1072.4578</v>
      </c>
      <c r="E83" s="103">
        <v>1078.0387</v>
      </c>
      <c r="F83" s="37"/>
      <c r="G83" s="37"/>
      <c r="H83" s="39"/>
    </row>
    <row r="84" spans="1:8" ht="15.75">
      <c r="A84" s="36" t="s">
        <v>322</v>
      </c>
      <c r="C84" s="101" t="s">
        <v>267</v>
      </c>
      <c r="D84" s="103">
        <v>1000.2</v>
      </c>
      <c r="E84" s="103">
        <v>1000.2</v>
      </c>
      <c r="F84" s="37"/>
      <c r="G84" s="37"/>
      <c r="H84" s="39"/>
    </row>
    <row r="85" spans="1:8" ht="15.75">
      <c r="A85" s="36" t="s">
        <v>324</v>
      </c>
      <c r="C85" s="101" t="s">
        <v>268</v>
      </c>
      <c r="D85" s="103">
        <v>1001</v>
      </c>
      <c r="E85" s="103">
        <v>1001.7647</v>
      </c>
      <c r="F85" s="37"/>
      <c r="G85" s="37"/>
      <c r="H85" s="39"/>
    </row>
    <row r="86" spans="1:8" ht="15.75">
      <c r="A86" s="36" t="s">
        <v>323</v>
      </c>
      <c r="C86" s="101" t="s">
        <v>269</v>
      </c>
      <c r="D86" s="103">
        <v>1004.0625</v>
      </c>
      <c r="E86" s="103">
        <v>1003.7662</v>
      </c>
      <c r="F86" s="37"/>
      <c r="G86" s="37"/>
      <c r="H86" s="39"/>
    </row>
    <row r="87" spans="3:8" ht="15.75">
      <c r="C87" s="99"/>
      <c r="D87" s="37"/>
      <c r="E87" s="37"/>
      <c r="F87" s="37"/>
      <c r="G87" s="37"/>
      <c r="H87" s="39"/>
    </row>
    <row r="88" spans="3:8" ht="15.75">
      <c r="C88" s="12" t="s">
        <v>335</v>
      </c>
      <c r="D88" s="13"/>
      <c r="E88" s="13"/>
      <c r="F88" s="13"/>
      <c r="G88" s="37"/>
      <c r="H88" s="39"/>
    </row>
    <row r="89" spans="3:8" ht="15.75">
      <c r="C89" s="12"/>
      <c r="D89" s="13"/>
      <c r="E89" s="13"/>
      <c r="F89" s="13"/>
      <c r="G89" s="37"/>
      <c r="H89" s="39"/>
    </row>
    <row r="90" spans="3:8" s="64" customFormat="1" ht="37.5" customHeight="1">
      <c r="C90" s="48" t="s">
        <v>306</v>
      </c>
      <c r="D90" s="47" t="s">
        <v>307</v>
      </c>
      <c r="E90" s="47" t="s">
        <v>342</v>
      </c>
      <c r="F90" s="47" t="s">
        <v>345</v>
      </c>
      <c r="G90" s="104"/>
      <c r="H90" s="186"/>
    </row>
    <row r="91" spans="3:8" s="64" customFormat="1" ht="15.75">
      <c r="C91" s="51" t="s">
        <v>312</v>
      </c>
      <c r="D91" s="46" t="s">
        <v>301</v>
      </c>
      <c r="E91" s="46">
        <v>3.92759596</v>
      </c>
      <c r="F91" s="46">
        <v>3.6369727700000003</v>
      </c>
      <c r="G91" s="104"/>
      <c r="H91" s="187"/>
    </row>
    <row r="92" spans="3:8" s="64" customFormat="1" ht="15.75">
      <c r="C92" s="50"/>
      <c r="D92" s="13"/>
      <c r="E92" s="13"/>
      <c r="F92" s="13"/>
      <c r="G92" s="104"/>
      <c r="H92" s="105"/>
    </row>
    <row r="93" spans="3:8" s="64" customFormat="1" ht="36.75" customHeight="1">
      <c r="C93" s="49" t="s">
        <v>306</v>
      </c>
      <c r="D93" s="47" t="s">
        <v>344</v>
      </c>
      <c r="E93" s="47" t="s">
        <v>342</v>
      </c>
      <c r="F93" s="47" t="s">
        <v>343</v>
      </c>
      <c r="G93" s="104"/>
      <c r="H93" s="105"/>
    </row>
    <row r="94" spans="3:8" s="64" customFormat="1" ht="15.75">
      <c r="C94" s="51" t="s">
        <v>312</v>
      </c>
      <c r="D94" s="46" t="s">
        <v>302</v>
      </c>
      <c r="E94" s="46">
        <v>3.8663174199999997</v>
      </c>
      <c r="F94" s="46">
        <v>3.5802285699999996</v>
      </c>
      <c r="G94" s="104"/>
      <c r="H94" s="105"/>
    </row>
    <row r="95" spans="3:8" s="64" customFormat="1" ht="15.75">
      <c r="C95" s="50"/>
      <c r="D95" s="13"/>
      <c r="E95" s="13"/>
      <c r="F95" s="13"/>
      <c r="G95" s="104"/>
      <c r="H95" s="105"/>
    </row>
    <row r="96" spans="3:8" s="64" customFormat="1" ht="33.75" customHeight="1">
      <c r="C96" s="49" t="s">
        <v>306</v>
      </c>
      <c r="D96" s="47" t="s">
        <v>308</v>
      </c>
      <c r="E96" s="47" t="s">
        <v>342</v>
      </c>
      <c r="F96" s="47" t="s">
        <v>343</v>
      </c>
      <c r="G96" s="104"/>
      <c r="H96" s="105"/>
    </row>
    <row r="97" spans="3:8" s="64" customFormat="1" ht="15.75">
      <c r="C97" s="52">
        <v>43647</v>
      </c>
      <c r="D97" s="46" t="s">
        <v>303</v>
      </c>
      <c r="E97" s="53">
        <v>0.77760362</v>
      </c>
      <c r="F97" s="53">
        <v>0.72006499</v>
      </c>
      <c r="G97" s="104"/>
      <c r="H97" s="105"/>
    </row>
    <row r="98" spans="3:8" s="64" customFormat="1" ht="15.75">
      <c r="C98" s="52">
        <v>43654</v>
      </c>
      <c r="D98" s="46" t="s">
        <v>303</v>
      </c>
      <c r="E98" s="53">
        <v>0.85243937</v>
      </c>
      <c r="F98" s="53">
        <v>0.78936329</v>
      </c>
      <c r="G98" s="104"/>
      <c r="H98" s="105"/>
    </row>
    <row r="99" spans="3:8" s="64" customFormat="1" ht="15.75">
      <c r="C99" s="52">
        <v>43661</v>
      </c>
      <c r="D99" s="46" t="s">
        <v>303</v>
      </c>
      <c r="E99" s="53">
        <v>0.79315888</v>
      </c>
      <c r="F99" s="53">
        <v>0.73446872</v>
      </c>
      <c r="G99" s="104"/>
      <c r="H99" s="105"/>
    </row>
    <row r="100" spans="3:8" s="64" customFormat="1" ht="15.75">
      <c r="C100" s="52">
        <v>43668</v>
      </c>
      <c r="D100" s="46" t="s">
        <v>303</v>
      </c>
      <c r="E100" s="53">
        <v>0.81057573</v>
      </c>
      <c r="F100" s="53">
        <v>0.7505968000000001</v>
      </c>
      <c r="G100" s="104"/>
      <c r="H100" s="105"/>
    </row>
    <row r="101" spans="3:8" s="64" customFormat="1" ht="15.75">
      <c r="C101" s="52">
        <v>43675</v>
      </c>
      <c r="D101" s="46" t="s">
        <v>303</v>
      </c>
      <c r="E101" s="53">
        <v>0.79263905</v>
      </c>
      <c r="F101" s="53">
        <v>0.73398735</v>
      </c>
      <c r="G101" s="104"/>
      <c r="H101" s="105"/>
    </row>
    <row r="102" spans="3:8" s="64" customFormat="1" ht="15.75">
      <c r="C102" s="50"/>
      <c r="D102" s="13"/>
      <c r="E102" s="13"/>
      <c r="F102" s="13"/>
      <c r="G102" s="104"/>
      <c r="H102" s="105"/>
    </row>
    <row r="103" spans="3:8" s="64" customFormat="1" ht="35.25" customHeight="1">
      <c r="C103" s="49" t="s">
        <v>306</v>
      </c>
      <c r="D103" s="47" t="s">
        <v>309</v>
      </c>
      <c r="E103" s="47" t="s">
        <v>342</v>
      </c>
      <c r="F103" s="47" t="s">
        <v>343</v>
      </c>
      <c r="G103" s="104"/>
      <c r="H103" s="105"/>
    </row>
    <row r="104" spans="3:8" s="64" customFormat="1" ht="15.75">
      <c r="C104" s="52">
        <v>43647</v>
      </c>
      <c r="D104" s="46" t="s">
        <v>330</v>
      </c>
      <c r="E104" s="53">
        <v>0.76377443</v>
      </c>
      <c r="F104" s="53">
        <v>0.70725909</v>
      </c>
      <c r="G104" s="162"/>
      <c r="H104" s="105"/>
    </row>
    <row r="105" spans="3:8" s="64" customFormat="1" ht="15.75">
      <c r="C105" s="52">
        <v>43654</v>
      </c>
      <c r="D105" s="46" t="s">
        <v>330</v>
      </c>
      <c r="E105" s="53">
        <v>0.8386332</v>
      </c>
      <c r="F105" s="53">
        <v>0.77657871</v>
      </c>
      <c r="G105" s="162"/>
      <c r="H105" s="105"/>
    </row>
    <row r="106" spans="3:8" s="64" customFormat="1" ht="15.75">
      <c r="C106" s="52">
        <v>43661</v>
      </c>
      <c r="D106" s="46" t="s">
        <v>330</v>
      </c>
      <c r="E106" s="53">
        <v>0.77941485</v>
      </c>
      <c r="F106" s="53">
        <v>0.72174168</v>
      </c>
      <c r="G106" s="162"/>
      <c r="H106" s="105"/>
    </row>
    <row r="107" spans="3:8" s="64" customFormat="1" ht="15.75">
      <c r="C107" s="52">
        <v>43668</v>
      </c>
      <c r="D107" s="46" t="s">
        <v>330</v>
      </c>
      <c r="E107" s="53">
        <v>0.79674656</v>
      </c>
      <c r="F107" s="53">
        <v>0.7377909300000001</v>
      </c>
      <c r="G107" s="162"/>
      <c r="H107" s="105"/>
    </row>
    <row r="108" spans="3:8" s="64" customFormat="1" ht="15.75">
      <c r="C108" s="52">
        <v>43675</v>
      </c>
      <c r="D108" s="46" t="s">
        <v>330</v>
      </c>
      <c r="E108" s="53">
        <v>0.7788205500000001</v>
      </c>
      <c r="F108" s="53">
        <v>0.7211913600000001</v>
      </c>
      <c r="G108" s="162"/>
      <c r="H108" s="105"/>
    </row>
    <row r="109" spans="3:8" s="64" customFormat="1" ht="15.75">
      <c r="C109" s="50"/>
      <c r="D109" s="13"/>
      <c r="E109" s="13"/>
      <c r="F109" s="13"/>
      <c r="G109" s="104"/>
      <c r="H109" s="105"/>
    </row>
    <row r="110" spans="3:8" s="64" customFormat="1" ht="35.25" customHeight="1">
      <c r="C110" s="49" t="s">
        <v>306</v>
      </c>
      <c r="D110" s="47" t="s">
        <v>310</v>
      </c>
      <c r="E110" s="47" t="s">
        <v>342</v>
      </c>
      <c r="F110" s="47" t="s">
        <v>343</v>
      </c>
      <c r="G110" s="104"/>
      <c r="H110" s="105"/>
    </row>
    <row r="111" spans="3:8" s="64" customFormat="1" ht="15.75">
      <c r="C111" s="49">
        <v>43675</v>
      </c>
      <c r="D111" s="46" t="s">
        <v>304</v>
      </c>
      <c r="E111" s="46">
        <v>4.0434068</v>
      </c>
      <c r="F111" s="46">
        <v>3.74421303</v>
      </c>
      <c r="G111" s="104"/>
      <c r="H111" s="105"/>
    </row>
    <row r="112" spans="3:8" s="64" customFormat="1" ht="15.75">
      <c r="C112" s="50"/>
      <c r="D112" s="13"/>
      <c r="E112" s="13"/>
      <c r="F112" s="13"/>
      <c r="G112" s="104"/>
      <c r="H112" s="105"/>
    </row>
    <row r="113" spans="3:8" s="64" customFormat="1" ht="35.25" customHeight="1">
      <c r="C113" s="49" t="s">
        <v>306</v>
      </c>
      <c r="D113" s="47" t="s">
        <v>311</v>
      </c>
      <c r="E113" s="47" t="s">
        <v>342</v>
      </c>
      <c r="F113" s="47" t="s">
        <v>343</v>
      </c>
      <c r="G113" s="104"/>
      <c r="H113" s="105"/>
    </row>
    <row r="114" spans="3:8" s="64" customFormat="1" ht="15.75">
      <c r="C114" s="49">
        <v>43675</v>
      </c>
      <c r="D114" s="46" t="s">
        <v>305</v>
      </c>
      <c r="E114" s="46">
        <v>3.97381728</v>
      </c>
      <c r="F114" s="46">
        <v>3.67977283</v>
      </c>
      <c r="G114" s="104"/>
      <c r="H114" s="105"/>
    </row>
    <row r="115" spans="3:8" ht="15.75">
      <c r="C115" s="12"/>
      <c r="D115" s="13"/>
      <c r="E115" s="13"/>
      <c r="F115" s="13"/>
      <c r="G115" s="37"/>
      <c r="H115" s="39"/>
    </row>
    <row r="116" spans="3:8" ht="15.75">
      <c r="C116" s="12" t="s">
        <v>341</v>
      </c>
      <c r="D116" s="13"/>
      <c r="E116" s="13"/>
      <c r="F116" s="13"/>
      <c r="G116" s="37"/>
      <c r="H116" s="39"/>
    </row>
    <row r="117" spans="3:8" ht="15.75">
      <c r="C117" s="12" t="s">
        <v>359</v>
      </c>
      <c r="D117" s="13"/>
      <c r="E117" s="13"/>
      <c r="F117" s="13"/>
      <c r="G117" s="37"/>
      <c r="H117" s="39"/>
    </row>
    <row r="118" spans="3:8" ht="15.75">
      <c r="C118" s="12"/>
      <c r="D118" s="13"/>
      <c r="E118" s="13"/>
      <c r="F118" s="13"/>
      <c r="G118" s="37"/>
      <c r="H118" s="39"/>
    </row>
    <row r="119" spans="3:8" ht="15.75">
      <c r="C119" s="12" t="s">
        <v>336</v>
      </c>
      <c r="D119" s="13"/>
      <c r="E119" s="13"/>
      <c r="F119" s="13"/>
      <c r="G119" s="37"/>
      <c r="H119" s="39"/>
    </row>
    <row r="120" spans="3:8" ht="15.75">
      <c r="C120" s="12"/>
      <c r="D120" s="13"/>
      <c r="E120" s="13"/>
      <c r="F120" s="13"/>
      <c r="G120" s="37"/>
      <c r="H120" s="39"/>
    </row>
    <row r="121" spans="3:8" ht="15.75">
      <c r="C121" s="12" t="s">
        <v>337</v>
      </c>
      <c r="D121" s="13"/>
      <c r="E121" s="13"/>
      <c r="F121" s="13"/>
      <c r="G121" s="37"/>
      <c r="H121" s="39"/>
    </row>
    <row r="122" spans="3:8" ht="15.75">
      <c r="C122" s="15" t="s">
        <v>236</v>
      </c>
      <c r="D122" s="13"/>
      <c r="E122" s="13"/>
      <c r="F122" s="13"/>
      <c r="G122" s="37"/>
      <c r="H122" s="39"/>
    </row>
    <row r="123" spans="3:8" ht="15.75">
      <c r="C123" s="15"/>
      <c r="D123" s="13"/>
      <c r="E123" s="13"/>
      <c r="F123" s="13"/>
      <c r="G123" s="37"/>
      <c r="H123" s="39"/>
    </row>
    <row r="124" spans="3:8" ht="15.75">
      <c r="C124" s="12" t="s">
        <v>338</v>
      </c>
      <c r="D124" s="13"/>
      <c r="E124" s="13"/>
      <c r="F124" s="13"/>
      <c r="G124" s="37"/>
      <c r="H124" s="39"/>
    </row>
    <row r="125" spans="3:8" ht="15.75">
      <c r="C125" s="12"/>
      <c r="D125" s="13"/>
      <c r="E125" s="13"/>
      <c r="F125" s="13"/>
      <c r="G125" s="37"/>
      <c r="H125" s="39"/>
    </row>
    <row r="126" spans="3:8" ht="15.75">
      <c r="C126" s="12" t="s">
        <v>339</v>
      </c>
      <c r="D126" s="13"/>
      <c r="E126" s="13"/>
      <c r="F126" s="13"/>
      <c r="G126" s="37"/>
      <c r="H126" s="39"/>
    </row>
    <row r="127" spans="3:8" ht="15.75">
      <c r="C127" s="14"/>
      <c r="D127" s="13"/>
      <c r="E127" s="13"/>
      <c r="F127" s="13"/>
      <c r="G127" s="37"/>
      <c r="H127" s="39"/>
    </row>
    <row r="128" spans="3:8" ht="15.75">
      <c r="C128" s="29" t="s">
        <v>368</v>
      </c>
      <c r="D128" s="13"/>
      <c r="E128" s="163"/>
      <c r="F128" s="13"/>
      <c r="G128" s="37"/>
      <c r="H128" s="39"/>
    </row>
    <row r="129" spans="3:8" ht="15.75">
      <c r="C129" s="12"/>
      <c r="D129" s="13"/>
      <c r="E129" s="13"/>
      <c r="F129" s="13"/>
      <c r="G129" s="37"/>
      <c r="H129" s="39"/>
    </row>
    <row r="130" spans="3:8" ht="15.75">
      <c r="C130" s="12" t="s">
        <v>340</v>
      </c>
      <c r="D130" s="13"/>
      <c r="E130" s="13"/>
      <c r="F130" s="13"/>
      <c r="G130" s="37"/>
      <c r="H130" s="39"/>
    </row>
    <row r="131" spans="3:8" ht="15.75">
      <c r="C131" s="12"/>
      <c r="D131" s="13"/>
      <c r="E131" s="13"/>
      <c r="F131" s="13"/>
      <c r="G131" s="37"/>
      <c r="H131" s="39"/>
    </row>
    <row r="132" spans="3:8" ht="15.75">
      <c r="C132" s="12" t="s">
        <v>360</v>
      </c>
      <c r="D132" s="13"/>
      <c r="E132" s="13"/>
      <c r="F132" s="13"/>
      <c r="G132" s="37"/>
      <c r="H132" s="39"/>
    </row>
    <row r="133" spans="3:8" ht="15.75">
      <c r="C133" s="198" t="s">
        <v>362</v>
      </c>
      <c r="D133" s="190"/>
      <c r="E133" s="190"/>
      <c r="F133" s="190"/>
      <c r="G133" s="194">
        <f>+H46/100</f>
        <v>0.6054999999999999</v>
      </c>
      <c r="H133" s="39"/>
    </row>
    <row r="134" spans="3:8" ht="15.75">
      <c r="C134" s="198" t="s">
        <v>363</v>
      </c>
      <c r="D134" s="190"/>
      <c r="E134" s="190"/>
      <c r="F134" s="190"/>
      <c r="G134" s="194">
        <f>+H21/100</f>
        <v>0.099</v>
      </c>
      <c r="H134" s="39"/>
    </row>
    <row r="135" spans="3:8" ht="15.75">
      <c r="C135" s="198" t="s">
        <v>364</v>
      </c>
      <c r="D135" s="190"/>
      <c r="E135" s="190"/>
      <c r="F135" s="190"/>
      <c r="G135" s="194">
        <f>(+H26+H30)/100</f>
        <v>0.03269999999999999</v>
      </c>
      <c r="H135" s="39"/>
    </row>
    <row r="136" spans="3:8" ht="15.75">
      <c r="C136" s="199" t="s">
        <v>365</v>
      </c>
      <c r="D136" s="189"/>
      <c r="E136" s="189"/>
      <c r="F136" s="189"/>
      <c r="G136" s="195">
        <f>(+H66+H62+H58)/100</f>
        <v>0.26280000000000003</v>
      </c>
      <c r="H136" s="39"/>
    </row>
    <row r="137" spans="3:8" ht="15.75">
      <c r="C137" s="12"/>
      <c r="D137" s="13"/>
      <c r="E137" s="13"/>
      <c r="F137" s="13"/>
      <c r="G137" s="37"/>
      <c r="H137" s="39"/>
    </row>
    <row r="138" spans="3:8" ht="15.75">
      <c r="C138" s="12" t="s">
        <v>367</v>
      </c>
      <c r="D138" s="13"/>
      <c r="E138" s="13"/>
      <c r="F138" s="13"/>
      <c r="G138" s="37"/>
      <c r="H138" s="39"/>
    </row>
    <row r="139" spans="3:8" ht="15.75">
      <c r="C139" s="200" t="s">
        <v>152</v>
      </c>
      <c r="D139" s="191"/>
      <c r="E139" s="191"/>
      <c r="F139" s="191"/>
      <c r="G139" s="192">
        <f>+_xlfn.SUMIFS(XDO_?FINAL_PER_NET?7?,XDO_?RATING?7?,C139)/100</f>
        <v>0.7045</v>
      </c>
      <c r="H139" s="39"/>
    </row>
    <row r="140" spans="3:8" ht="15.75">
      <c r="C140" s="200" t="s">
        <v>366</v>
      </c>
      <c r="D140" s="191"/>
      <c r="E140" s="191"/>
      <c r="F140" s="191"/>
      <c r="G140" s="196">
        <f>(+H26+H30)/100</f>
        <v>0.03269999999999999</v>
      </c>
      <c r="H140" s="39"/>
    </row>
    <row r="141" spans="3:8" ht="15.75">
      <c r="C141" s="201" t="s">
        <v>361</v>
      </c>
      <c r="D141" s="193"/>
      <c r="E141" s="193"/>
      <c r="F141" s="193"/>
      <c r="G141" s="197">
        <f>+(H66+H62+H58)/100</f>
        <v>0.26280000000000003</v>
      </c>
      <c r="H141" s="39"/>
    </row>
    <row r="142" spans="3:8" ht="16.5" thickBot="1">
      <c r="C142" s="107"/>
      <c r="D142" s="108"/>
      <c r="E142" s="108"/>
      <c r="F142" s="109"/>
      <c r="G142" s="110"/>
      <c r="H142" s="188"/>
    </row>
  </sheetData>
  <sheetProtection/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0"/>
  <sheetViews>
    <sheetView showGridLines="0" zoomScale="85" zoomScaleNormal="85" zoomScalePageLayoutView="0" workbookViewId="0" topLeftCell="A1">
      <pane ySplit="6" topLeftCell="A58" activePane="bottomLeft" state="frozen"/>
      <selection pane="topLeft" activeCell="A1" sqref="A1"/>
      <selection pane="bottomLeft" activeCell="F83" sqref="F83"/>
    </sheetView>
  </sheetViews>
  <sheetFormatPr defaultColWidth="13.8515625" defaultRowHeight="15"/>
  <cols>
    <col min="1" max="1" width="2.57421875" style="64" customWidth="1"/>
    <col min="2" max="2" width="5.8515625" style="64" hidden="1" customWidth="1"/>
    <col min="3" max="3" width="47.28125" style="64" customWidth="1"/>
    <col min="4" max="4" width="17.7109375" style="64" customWidth="1"/>
    <col min="5" max="5" width="18.140625" style="64" customWidth="1"/>
    <col min="6" max="6" width="19.57421875" style="65" customWidth="1"/>
    <col min="7" max="8" width="19.57421875" style="66" customWidth="1"/>
    <col min="9" max="9" width="19.57421875" style="70" customWidth="1"/>
    <col min="10" max="10" width="9.00390625" style="70" bestFit="1" customWidth="1"/>
    <col min="11" max="11" width="9.140625" style="70" bestFit="1" customWidth="1"/>
    <col min="12" max="12" width="7.421875" style="64" bestFit="1" customWidth="1"/>
    <col min="13" max="13" width="6.7109375" style="64" bestFit="1" customWidth="1"/>
    <col min="14" max="14" width="9.8515625" style="64" bestFit="1" customWidth="1"/>
    <col min="15" max="15" width="21.140625" style="64" bestFit="1" customWidth="1"/>
    <col min="16" max="16" width="16.421875" style="64" bestFit="1" customWidth="1"/>
    <col min="17" max="17" width="7.28125" style="64" bestFit="1" customWidth="1"/>
    <col min="18" max="18" width="9.28125" style="64" bestFit="1" customWidth="1"/>
    <col min="19" max="19" width="17.8515625" style="64" bestFit="1" customWidth="1"/>
    <col min="20" max="20" width="6.7109375" style="64" bestFit="1" customWidth="1"/>
    <col min="21" max="21" width="19.140625" style="64" bestFit="1" customWidth="1"/>
    <col min="22" max="22" width="25.140625" style="64" bestFit="1" customWidth="1"/>
    <col min="23" max="23" width="21.421875" style="64" bestFit="1" customWidth="1"/>
    <col min="24" max="24" width="19.7109375" style="64" bestFit="1" customWidth="1"/>
    <col min="25" max="25" width="14.00390625" style="64" bestFit="1" customWidth="1"/>
    <col min="26" max="26" width="13.140625" style="64" bestFit="1" customWidth="1"/>
    <col min="27" max="27" width="9.28125" style="64" bestFit="1" customWidth="1"/>
    <col min="28" max="28" width="13.140625" style="64" bestFit="1" customWidth="1"/>
    <col min="29" max="29" width="7.421875" style="64" bestFit="1" customWidth="1"/>
    <col min="30" max="30" width="19.421875" style="64" bestFit="1" customWidth="1"/>
    <col min="31" max="31" width="20.8515625" style="64" bestFit="1" customWidth="1"/>
    <col min="32" max="32" width="19.00390625" style="64" bestFit="1" customWidth="1"/>
    <col min="33" max="33" width="25.8515625" style="64" bestFit="1" customWidth="1"/>
    <col min="34" max="34" width="14.57421875" style="70" bestFit="1" customWidth="1"/>
    <col min="35" max="35" width="14.421875" style="64" bestFit="1" customWidth="1"/>
    <col min="36" max="36" width="27.28125" style="64" bestFit="1" customWidth="1"/>
    <col min="37" max="37" width="11.57421875" style="64" bestFit="1" customWidth="1"/>
    <col min="38" max="38" width="6.28125" style="64" bestFit="1" customWidth="1"/>
    <col min="39" max="39" width="7.00390625" style="64" bestFit="1" customWidth="1"/>
    <col min="40" max="40" width="23.8515625" style="64" bestFit="1" customWidth="1"/>
    <col min="41" max="41" width="12.8515625" style="64" bestFit="1" customWidth="1"/>
    <col min="42" max="42" width="11.28125" style="64" bestFit="1" customWidth="1"/>
    <col min="43" max="43" width="15.28125" style="64" bestFit="1" customWidth="1"/>
    <col min="44" max="44" width="21.140625" style="64" bestFit="1" customWidth="1"/>
    <col min="45" max="45" width="23.8515625" style="64" bestFit="1" customWidth="1"/>
    <col min="46" max="46" width="14.421875" style="64" bestFit="1" customWidth="1"/>
    <col min="47" max="47" width="11.140625" style="70" bestFit="1" customWidth="1"/>
    <col min="48" max="48" width="15.00390625" style="64" bestFit="1" customWidth="1"/>
    <col min="49" max="49" width="11.7109375" style="70" bestFit="1" customWidth="1"/>
    <col min="50" max="50" width="23.57421875" style="64" bestFit="1" customWidth="1"/>
    <col min="51" max="51" width="22.140625" style="64" bestFit="1" customWidth="1"/>
    <col min="52" max="52" width="21.00390625" style="64" bestFit="1" customWidth="1"/>
    <col min="53" max="53" width="15.7109375" style="70" bestFit="1" customWidth="1"/>
    <col min="54" max="54" width="10.421875" style="64" bestFit="1" customWidth="1"/>
    <col min="55" max="55" width="13.7109375" style="64" bestFit="1" customWidth="1"/>
    <col min="56" max="56" width="18.00390625" style="64" bestFit="1" customWidth="1"/>
    <col min="57" max="57" width="19.7109375" style="64" bestFit="1" customWidth="1"/>
    <col min="58" max="58" width="13.8515625" style="64" bestFit="1" customWidth="1"/>
    <col min="59" max="59" width="15.7109375" style="64" bestFit="1" customWidth="1"/>
    <col min="60" max="60" width="28.57421875" style="64" bestFit="1" customWidth="1"/>
    <col min="61" max="61" width="20.28125" style="64" bestFit="1" customWidth="1"/>
    <col min="62" max="62" width="16.00390625" style="64" bestFit="1" customWidth="1"/>
    <col min="63" max="63" width="13.7109375" style="64" bestFit="1" customWidth="1"/>
    <col min="64" max="64" width="28.140625" style="64" bestFit="1" customWidth="1"/>
    <col min="65" max="65" width="15.8515625" style="64" bestFit="1" customWidth="1"/>
    <col min="66" max="66" width="26.28125" style="64" bestFit="1" customWidth="1"/>
    <col min="67" max="67" width="13.140625" style="64" bestFit="1" customWidth="1"/>
    <col min="68" max="68" width="15.00390625" style="64" bestFit="1" customWidth="1"/>
    <col min="69" max="69" width="9.00390625" style="64" bestFit="1" customWidth="1"/>
    <col min="70" max="70" width="18.00390625" style="64" bestFit="1" customWidth="1"/>
    <col min="71" max="71" width="14.28125" style="64" bestFit="1" customWidth="1"/>
    <col min="72" max="72" width="15.7109375" style="64" bestFit="1" customWidth="1"/>
    <col min="73" max="73" width="18.7109375" style="64" bestFit="1" customWidth="1"/>
    <col min="74" max="74" width="16.140625" style="64" bestFit="1" customWidth="1"/>
    <col min="75" max="75" width="23.57421875" style="64" bestFit="1" customWidth="1"/>
    <col min="76" max="76" width="23.8515625" style="64" bestFit="1" customWidth="1"/>
    <col min="77" max="77" width="22.8515625" style="64" bestFit="1" customWidth="1"/>
    <col min="78" max="78" width="11.7109375" style="64" bestFit="1" customWidth="1"/>
    <col min="79" max="79" width="11.8515625" style="64" bestFit="1" customWidth="1"/>
    <col min="80" max="80" width="15.140625" style="64" bestFit="1" customWidth="1"/>
    <col min="81" max="81" width="15.28125" style="64" bestFit="1" customWidth="1"/>
    <col min="82" max="82" width="19.57421875" style="64" bestFit="1" customWidth="1"/>
    <col min="83" max="83" width="21.57421875" style="64" bestFit="1" customWidth="1"/>
    <col min="84" max="84" width="18.8515625" style="64" bestFit="1" customWidth="1"/>
    <col min="85" max="85" width="8.7109375" style="64" bestFit="1" customWidth="1"/>
    <col min="86" max="86" width="8.8515625" style="64" bestFit="1" customWidth="1"/>
    <col min="87" max="87" width="13.140625" style="64" bestFit="1" customWidth="1"/>
    <col min="88" max="88" width="9.57421875" style="64" bestFit="1" customWidth="1"/>
    <col min="89" max="89" width="9.7109375" style="64" bestFit="1" customWidth="1"/>
    <col min="90" max="90" width="14.00390625" style="64" bestFit="1" customWidth="1"/>
    <col min="91" max="91" width="17.00390625" style="64" bestFit="1" customWidth="1"/>
    <col min="92" max="92" width="17.28125" style="64" bestFit="1" customWidth="1"/>
    <col min="93" max="93" width="21.57421875" style="64" bestFit="1" customWidth="1"/>
    <col min="94" max="94" width="17.7109375" style="64" bestFit="1" customWidth="1"/>
    <col min="95" max="95" width="14.57421875" style="64" bestFit="1" customWidth="1"/>
    <col min="96" max="96" width="15.7109375" style="64" bestFit="1" customWidth="1"/>
    <col min="97" max="97" width="19.140625" style="64" bestFit="1" customWidth="1"/>
    <col min="98" max="98" width="12.421875" style="64" bestFit="1" customWidth="1"/>
    <col min="99" max="100" width="14.8515625" style="64" bestFit="1" customWidth="1"/>
    <col min="101" max="101" width="14.421875" style="64" bestFit="1" customWidth="1"/>
    <col min="102" max="102" width="23.140625" style="64" bestFit="1" customWidth="1"/>
    <col min="103" max="103" width="26.00390625" style="64" bestFit="1" customWidth="1"/>
    <col min="104" max="104" width="19.421875" style="64" bestFit="1" customWidth="1"/>
    <col min="105" max="105" width="21.57421875" style="64" bestFit="1" customWidth="1"/>
    <col min="106" max="106" width="25.8515625" style="64" bestFit="1" customWidth="1"/>
    <col min="107" max="107" width="18.57421875" style="64" bestFit="1" customWidth="1"/>
    <col min="108" max="108" width="16.28125" style="64" bestFit="1" customWidth="1"/>
    <col min="109" max="109" width="15.421875" style="64" bestFit="1" customWidth="1"/>
    <col min="110" max="110" width="17.28125" style="64" bestFit="1" customWidth="1"/>
    <col min="111" max="111" width="17.421875" style="64" bestFit="1" customWidth="1"/>
    <col min="112" max="112" width="21.7109375" style="64" bestFit="1" customWidth="1"/>
    <col min="113" max="113" width="17.28125" style="64" bestFit="1" customWidth="1"/>
    <col min="114" max="114" width="17.421875" style="64" bestFit="1" customWidth="1"/>
    <col min="115" max="115" width="21.7109375" style="64" bestFit="1" customWidth="1"/>
    <col min="116" max="116" width="13.421875" style="64" bestFit="1" customWidth="1"/>
    <col min="117" max="214" width="12.00390625" style="64" customWidth="1"/>
    <col min="215" max="215" width="17.140625" style="64" customWidth="1"/>
    <col min="216" max="16384" width="13.8515625" style="64" customWidth="1"/>
  </cols>
  <sheetData>
    <row r="1" spans="1:53" ht="13.5">
      <c r="A1" s="63"/>
      <c r="C1" s="63"/>
      <c r="D1" s="63"/>
      <c r="E1" s="63"/>
      <c r="F1" s="113"/>
      <c r="G1" s="114"/>
      <c r="H1" s="114"/>
      <c r="I1" s="115"/>
      <c r="J1" s="115"/>
      <c r="K1" s="115"/>
      <c r="AH1" s="115"/>
      <c r="AU1" s="115"/>
      <c r="AW1" s="115"/>
      <c r="BA1" s="115"/>
    </row>
    <row r="2" spans="3:9" ht="19.5">
      <c r="C2" s="62" t="s">
        <v>24</v>
      </c>
      <c r="D2" s="63" t="s">
        <v>196</v>
      </c>
      <c r="I2" s="67" t="s">
        <v>201</v>
      </c>
    </row>
    <row r="3" spans="3:9" ht="36" customHeight="1">
      <c r="C3" s="157" t="s">
        <v>26</v>
      </c>
      <c r="D3" s="215" t="s">
        <v>329</v>
      </c>
      <c r="E3" s="215"/>
      <c r="F3" s="215"/>
      <c r="G3" s="215"/>
      <c r="H3" s="215"/>
      <c r="I3" s="215"/>
    </row>
    <row r="4" spans="3:9" ht="16.5">
      <c r="C4" s="135" t="s">
        <v>27</v>
      </c>
      <c r="D4" s="158">
        <v>43677</v>
      </c>
      <c r="E4" s="69"/>
      <c r="F4" s="159"/>
      <c r="G4" s="160"/>
      <c r="H4" s="160"/>
      <c r="I4" s="161"/>
    </row>
    <row r="5" ht="14.25" thickBot="1">
      <c r="C5" s="68"/>
    </row>
    <row r="6" spans="3:9" ht="27">
      <c r="C6" s="10" t="s">
        <v>28</v>
      </c>
      <c r="D6" s="9" t="s">
        <v>29</v>
      </c>
      <c r="E6" s="1" t="s">
        <v>30</v>
      </c>
      <c r="F6" s="4" t="s">
        <v>31</v>
      </c>
      <c r="G6" s="3" t="s">
        <v>32</v>
      </c>
      <c r="H6" s="3" t="s">
        <v>33</v>
      </c>
      <c r="I6" s="2" t="s">
        <v>34</v>
      </c>
    </row>
    <row r="7" spans="3:9" ht="13.5">
      <c r="C7" s="72"/>
      <c r="D7" s="73"/>
      <c r="E7" s="74"/>
      <c r="F7" s="75"/>
      <c r="G7" s="76"/>
      <c r="H7" s="76"/>
      <c r="I7" s="77"/>
    </row>
    <row r="8" spans="1:9" ht="13.5">
      <c r="A8" s="116"/>
      <c r="B8" s="117"/>
      <c r="C8" s="11" t="s">
        <v>0</v>
      </c>
      <c r="D8" s="78"/>
      <c r="E8" s="79"/>
      <c r="F8" s="80"/>
      <c r="G8" s="81"/>
      <c r="H8" s="81"/>
      <c r="I8" s="82"/>
    </row>
    <row r="9" spans="3:9" ht="13.5">
      <c r="C9" s="85" t="s">
        <v>1</v>
      </c>
      <c r="D9" s="78"/>
      <c r="E9" s="79"/>
      <c r="F9" s="80"/>
      <c r="G9" s="81"/>
      <c r="H9" s="81"/>
      <c r="I9" s="82"/>
    </row>
    <row r="10" spans="2:9" ht="13.5">
      <c r="B10" s="63" t="s">
        <v>35</v>
      </c>
      <c r="C10" s="72" t="s">
        <v>36</v>
      </c>
      <c r="D10" s="78" t="s">
        <v>37</v>
      </c>
      <c r="E10" s="79" t="s">
        <v>38</v>
      </c>
      <c r="F10" s="80">
        <v>5250</v>
      </c>
      <c r="G10" s="81">
        <v>118.21</v>
      </c>
      <c r="H10" s="81">
        <v>9.19</v>
      </c>
      <c r="I10" s="82"/>
    </row>
    <row r="11" spans="2:9" ht="13.5">
      <c r="B11" s="63" t="s">
        <v>78</v>
      </c>
      <c r="C11" s="72" t="s">
        <v>79</v>
      </c>
      <c r="D11" s="78" t="s">
        <v>80</v>
      </c>
      <c r="E11" s="79" t="s">
        <v>46</v>
      </c>
      <c r="F11" s="80">
        <v>1100</v>
      </c>
      <c r="G11" s="81">
        <v>60.17</v>
      </c>
      <c r="H11" s="81">
        <v>4.68</v>
      </c>
      <c r="I11" s="82"/>
    </row>
    <row r="12" spans="2:9" ht="13.5">
      <c r="B12" s="63" t="s">
        <v>288</v>
      </c>
      <c r="C12" s="72" t="s">
        <v>272</v>
      </c>
      <c r="D12" s="78" t="s">
        <v>273</v>
      </c>
      <c r="E12" s="79" t="s">
        <v>42</v>
      </c>
      <c r="F12" s="80">
        <v>31000</v>
      </c>
      <c r="G12" s="81">
        <v>59.23</v>
      </c>
      <c r="H12" s="81">
        <v>4.6</v>
      </c>
      <c r="I12" s="82"/>
    </row>
    <row r="13" spans="2:9" ht="13.5">
      <c r="B13" s="63" t="s">
        <v>43</v>
      </c>
      <c r="C13" s="72" t="s">
        <v>44</v>
      </c>
      <c r="D13" s="78" t="s">
        <v>45</v>
      </c>
      <c r="E13" s="79" t="s">
        <v>46</v>
      </c>
      <c r="F13" s="80">
        <v>2500</v>
      </c>
      <c r="G13" s="81">
        <v>58.9</v>
      </c>
      <c r="H13" s="81">
        <v>4.58</v>
      </c>
      <c r="I13" s="82"/>
    </row>
    <row r="14" spans="2:9" ht="13.5">
      <c r="B14" s="63" t="s">
        <v>47</v>
      </c>
      <c r="C14" s="72" t="s">
        <v>48</v>
      </c>
      <c r="D14" s="78" t="s">
        <v>49</v>
      </c>
      <c r="E14" s="79" t="s">
        <v>50</v>
      </c>
      <c r="F14" s="80">
        <v>11000</v>
      </c>
      <c r="G14" s="81">
        <v>57.26</v>
      </c>
      <c r="H14" s="81">
        <v>4.45</v>
      </c>
      <c r="I14" s="82"/>
    </row>
    <row r="15" spans="2:9" ht="13.5">
      <c r="B15" s="63" t="s">
        <v>57</v>
      </c>
      <c r="C15" s="72" t="s">
        <v>58</v>
      </c>
      <c r="D15" s="78" t="s">
        <v>59</v>
      </c>
      <c r="E15" s="79" t="s">
        <v>38</v>
      </c>
      <c r="F15" s="80">
        <v>8300</v>
      </c>
      <c r="G15" s="81">
        <v>55.95</v>
      </c>
      <c r="H15" s="81">
        <v>4.35</v>
      </c>
      <c r="I15" s="82"/>
    </row>
    <row r="16" spans="2:9" ht="13.5">
      <c r="B16" s="63" t="s">
        <v>67</v>
      </c>
      <c r="C16" s="72" t="s">
        <v>68</v>
      </c>
      <c r="D16" s="78" t="s">
        <v>69</v>
      </c>
      <c r="E16" s="79" t="s">
        <v>70</v>
      </c>
      <c r="F16" s="80">
        <v>3355</v>
      </c>
      <c r="G16" s="81">
        <v>50.38</v>
      </c>
      <c r="H16" s="81">
        <v>3.92</v>
      </c>
      <c r="I16" s="82"/>
    </row>
    <row r="17" spans="2:9" ht="13.5">
      <c r="B17" s="63" t="s">
        <v>63</v>
      </c>
      <c r="C17" s="72" t="s">
        <v>64</v>
      </c>
      <c r="D17" s="78" t="s">
        <v>65</v>
      </c>
      <c r="E17" s="79" t="s">
        <v>66</v>
      </c>
      <c r="F17" s="80">
        <v>6600</v>
      </c>
      <c r="G17" s="81">
        <v>46.36</v>
      </c>
      <c r="H17" s="81">
        <v>3.6</v>
      </c>
      <c r="I17" s="82"/>
    </row>
    <row r="18" spans="2:9" ht="13.5">
      <c r="B18" s="63" t="s">
        <v>81</v>
      </c>
      <c r="C18" s="72" t="s">
        <v>82</v>
      </c>
      <c r="D18" s="78" t="s">
        <v>83</v>
      </c>
      <c r="E18" s="79" t="s">
        <v>84</v>
      </c>
      <c r="F18" s="80">
        <v>3125</v>
      </c>
      <c r="G18" s="81">
        <v>23.9</v>
      </c>
      <c r="H18" s="81">
        <v>1.86</v>
      </c>
      <c r="I18" s="82"/>
    </row>
    <row r="19" spans="2:9" ht="13.5">
      <c r="B19" s="63" t="s">
        <v>109</v>
      </c>
      <c r="C19" s="72" t="s">
        <v>110</v>
      </c>
      <c r="D19" s="78" t="s">
        <v>111</v>
      </c>
      <c r="E19" s="79" t="s">
        <v>84</v>
      </c>
      <c r="F19" s="80">
        <v>10400</v>
      </c>
      <c r="G19" s="81">
        <v>23.69</v>
      </c>
      <c r="H19" s="81">
        <v>1.84</v>
      </c>
      <c r="I19" s="82"/>
    </row>
    <row r="20" spans="2:9" ht="13.5">
      <c r="B20" s="63" t="s">
        <v>96</v>
      </c>
      <c r="C20" s="72" t="s">
        <v>97</v>
      </c>
      <c r="D20" s="78" t="s">
        <v>98</v>
      </c>
      <c r="E20" s="79" t="s">
        <v>84</v>
      </c>
      <c r="F20" s="80">
        <v>911</v>
      </c>
      <c r="G20" s="81">
        <v>23.45</v>
      </c>
      <c r="H20" s="81">
        <v>1.82</v>
      </c>
      <c r="I20" s="82"/>
    </row>
    <row r="21" spans="2:9" ht="13.5">
      <c r="B21" s="63" t="s">
        <v>112</v>
      </c>
      <c r="C21" s="72" t="s">
        <v>113</v>
      </c>
      <c r="D21" s="78" t="s">
        <v>114</v>
      </c>
      <c r="E21" s="79" t="s">
        <v>84</v>
      </c>
      <c r="F21" s="80">
        <v>5400</v>
      </c>
      <c r="G21" s="81">
        <v>23.04</v>
      </c>
      <c r="H21" s="81">
        <v>1.79</v>
      </c>
      <c r="I21" s="82"/>
    </row>
    <row r="22" spans="2:9" ht="13.5">
      <c r="B22" s="63" t="s">
        <v>89</v>
      </c>
      <c r="C22" s="72" t="s">
        <v>90</v>
      </c>
      <c r="D22" s="78" t="s">
        <v>91</v>
      </c>
      <c r="E22" s="79" t="s">
        <v>92</v>
      </c>
      <c r="F22" s="80">
        <v>10094</v>
      </c>
      <c r="G22" s="81">
        <v>22.83</v>
      </c>
      <c r="H22" s="81">
        <v>1.78</v>
      </c>
      <c r="I22" s="82"/>
    </row>
    <row r="23" spans="2:9" ht="13.5">
      <c r="B23" s="63" t="s">
        <v>106</v>
      </c>
      <c r="C23" s="72" t="s">
        <v>107</v>
      </c>
      <c r="D23" s="78" t="s">
        <v>108</v>
      </c>
      <c r="E23" s="79" t="s">
        <v>42</v>
      </c>
      <c r="F23" s="80">
        <v>2</v>
      </c>
      <c r="G23" s="81">
        <v>0.06</v>
      </c>
      <c r="H23" s="81">
        <v>0.01</v>
      </c>
      <c r="I23" s="82"/>
    </row>
    <row r="24" spans="3:9" ht="13.5">
      <c r="C24" s="11" t="s">
        <v>115</v>
      </c>
      <c r="D24" s="78"/>
      <c r="E24" s="79"/>
      <c r="F24" s="80"/>
      <c r="G24" s="86">
        <v>623.43</v>
      </c>
      <c r="H24" s="86">
        <v>48.47</v>
      </c>
      <c r="I24" s="82"/>
    </row>
    <row r="25" spans="3:9" ht="13.5">
      <c r="C25" s="72"/>
      <c r="D25" s="78"/>
      <c r="E25" s="79"/>
      <c r="F25" s="80"/>
      <c r="G25" s="81"/>
      <c r="H25" s="81"/>
      <c r="I25" s="82"/>
    </row>
    <row r="26" spans="3:9" ht="13.5">
      <c r="C26" s="11" t="s">
        <v>3</v>
      </c>
      <c r="D26" s="78"/>
      <c r="E26" s="79"/>
      <c r="F26" s="80"/>
      <c r="G26" s="81" t="s">
        <v>2</v>
      </c>
      <c r="H26" s="81" t="s">
        <v>2</v>
      </c>
      <c r="I26" s="82"/>
    </row>
    <row r="27" spans="3:9" ht="13.5">
      <c r="C27" s="72"/>
      <c r="D27" s="78"/>
      <c r="E27" s="79"/>
      <c r="F27" s="80"/>
      <c r="G27" s="81"/>
      <c r="H27" s="81"/>
      <c r="I27" s="82"/>
    </row>
    <row r="28" spans="3:9" ht="13.5">
      <c r="C28" s="11" t="s">
        <v>4</v>
      </c>
      <c r="D28" s="78"/>
      <c r="E28" s="79"/>
      <c r="F28" s="80"/>
      <c r="G28" s="81" t="s">
        <v>2</v>
      </c>
      <c r="H28" s="81" t="s">
        <v>2</v>
      </c>
      <c r="I28" s="82"/>
    </row>
    <row r="29" spans="3:9" ht="13.5">
      <c r="C29" s="72"/>
      <c r="D29" s="78"/>
      <c r="E29" s="79"/>
      <c r="F29" s="80"/>
      <c r="G29" s="81"/>
      <c r="H29" s="81"/>
      <c r="I29" s="82"/>
    </row>
    <row r="30" spans="3:9" ht="13.5">
      <c r="C30" s="11" t="s">
        <v>5</v>
      </c>
      <c r="D30" s="78"/>
      <c r="E30" s="79"/>
      <c r="F30" s="80"/>
      <c r="G30" s="81"/>
      <c r="H30" s="81"/>
      <c r="I30" s="82"/>
    </row>
    <row r="31" spans="3:9" ht="13.5">
      <c r="C31" s="72"/>
      <c r="D31" s="78"/>
      <c r="E31" s="79"/>
      <c r="F31" s="80"/>
      <c r="G31" s="81"/>
      <c r="H31" s="81"/>
      <c r="I31" s="82"/>
    </row>
    <row r="32" spans="3:9" ht="13.5">
      <c r="C32" s="11" t="s">
        <v>6</v>
      </c>
      <c r="D32" s="78"/>
      <c r="E32" s="79"/>
      <c r="F32" s="80"/>
      <c r="G32" s="81" t="s">
        <v>2</v>
      </c>
      <c r="H32" s="81" t="s">
        <v>2</v>
      </c>
      <c r="I32" s="82"/>
    </row>
    <row r="33" spans="3:9" ht="13.5">
      <c r="C33" s="72"/>
      <c r="D33" s="78"/>
      <c r="E33" s="79"/>
      <c r="F33" s="80"/>
      <c r="G33" s="81"/>
      <c r="H33" s="81"/>
      <c r="I33" s="82"/>
    </row>
    <row r="34" spans="3:9" ht="13.5">
      <c r="C34" s="11" t="s">
        <v>7</v>
      </c>
      <c r="D34" s="78"/>
      <c r="E34" s="79"/>
      <c r="F34" s="80"/>
      <c r="G34" s="81" t="s">
        <v>2</v>
      </c>
      <c r="H34" s="81" t="s">
        <v>2</v>
      </c>
      <c r="I34" s="82"/>
    </row>
    <row r="35" spans="3:9" ht="13.5">
      <c r="C35" s="72"/>
      <c r="D35" s="78"/>
      <c r="E35" s="79"/>
      <c r="F35" s="80"/>
      <c r="G35" s="81"/>
      <c r="H35" s="81"/>
      <c r="I35" s="82"/>
    </row>
    <row r="36" spans="3:9" ht="13.5">
      <c r="C36" s="11" t="s">
        <v>8</v>
      </c>
      <c r="D36" s="78"/>
      <c r="E36" s="79"/>
      <c r="F36" s="80"/>
      <c r="G36" s="81" t="s">
        <v>2</v>
      </c>
      <c r="H36" s="81" t="s">
        <v>2</v>
      </c>
      <c r="I36" s="82"/>
    </row>
    <row r="37" spans="3:9" ht="13.5">
      <c r="C37" s="72"/>
      <c r="D37" s="78"/>
      <c r="E37" s="79"/>
      <c r="F37" s="80"/>
      <c r="G37" s="81"/>
      <c r="H37" s="81"/>
      <c r="I37" s="82"/>
    </row>
    <row r="38" spans="3:9" ht="13.5">
      <c r="C38" s="11" t="s">
        <v>9</v>
      </c>
      <c r="D38" s="78"/>
      <c r="E38" s="79"/>
      <c r="F38" s="80"/>
      <c r="G38" s="81" t="s">
        <v>2</v>
      </c>
      <c r="H38" s="81" t="s">
        <v>2</v>
      </c>
      <c r="I38" s="82"/>
    </row>
    <row r="39" spans="3:9" ht="13.5">
      <c r="C39" s="72"/>
      <c r="D39" s="78"/>
      <c r="E39" s="79"/>
      <c r="F39" s="80"/>
      <c r="G39" s="81"/>
      <c r="H39" s="81"/>
      <c r="I39" s="82"/>
    </row>
    <row r="40" spans="3:9" ht="13.5">
      <c r="C40" s="11" t="s">
        <v>10</v>
      </c>
      <c r="D40" s="78"/>
      <c r="E40" s="79"/>
      <c r="F40" s="80"/>
      <c r="G40" s="81" t="s">
        <v>2</v>
      </c>
      <c r="H40" s="81" t="s">
        <v>2</v>
      </c>
      <c r="I40" s="82"/>
    </row>
    <row r="41" spans="3:9" ht="13.5">
      <c r="C41" s="72"/>
      <c r="D41" s="78"/>
      <c r="E41" s="79"/>
      <c r="F41" s="80"/>
      <c r="G41" s="81"/>
      <c r="H41" s="81"/>
      <c r="I41" s="82"/>
    </row>
    <row r="42" spans="3:9" ht="13.5">
      <c r="C42" s="11" t="s">
        <v>11</v>
      </c>
      <c r="D42" s="78"/>
      <c r="E42" s="79"/>
      <c r="F42" s="80"/>
      <c r="G42" s="81"/>
      <c r="H42" s="81"/>
      <c r="I42" s="82"/>
    </row>
    <row r="43" spans="3:9" ht="13.5">
      <c r="C43" s="72"/>
      <c r="D43" s="78"/>
      <c r="E43" s="79"/>
      <c r="F43" s="80"/>
      <c r="G43" s="81"/>
      <c r="H43" s="81"/>
      <c r="I43" s="82"/>
    </row>
    <row r="44" spans="3:9" ht="13.5">
      <c r="C44" s="11" t="s">
        <v>13</v>
      </c>
      <c r="D44" s="78"/>
      <c r="E44" s="79"/>
      <c r="F44" s="80"/>
      <c r="G44" s="81" t="s">
        <v>2</v>
      </c>
      <c r="H44" s="81" t="s">
        <v>2</v>
      </c>
      <c r="I44" s="82"/>
    </row>
    <row r="45" spans="3:9" ht="13.5">
      <c r="C45" s="72"/>
      <c r="D45" s="78"/>
      <c r="E45" s="79"/>
      <c r="F45" s="80"/>
      <c r="G45" s="81"/>
      <c r="H45" s="81"/>
      <c r="I45" s="82"/>
    </row>
    <row r="46" spans="3:9" ht="13.5">
      <c r="C46" s="11" t="s">
        <v>14</v>
      </c>
      <c r="D46" s="78"/>
      <c r="E46" s="79"/>
      <c r="F46" s="80"/>
      <c r="G46" s="81" t="s">
        <v>2</v>
      </c>
      <c r="H46" s="81" t="s">
        <v>2</v>
      </c>
      <c r="I46" s="82"/>
    </row>
    <row r="47" spans="3:9" ht="13.5">
      <c r="C47" s="72"/>
      <c r="D47" s="78"/>
      <c r="E47" s="79"/>
      <c r="F47" s="80"/>
      <c r="G47" s="81"/>
      <c r="H47" s="81"/>
      <c r="I47" s="82"/>
    </row>
    <row r="48" spans="3:9" ht="13.5">
      <c r="C48" s="11" t="s">
        <v>15</v>
      </c>
      <c r="D48" s="78"/>
      <c r="E48" s="79"/>
      <c r="F48" s="80"/>
      <c r="G48" s="81" t="s">
        <v>2</v>
      </c>
      <c r="H48" s="81" t="s">
        <v>2</v>
      </c>
      <c r="I48" s="82"/>
    </row>
    <row r="49" spans="3:9" ht="13.5">
      <c r="C49" s="72"/>
      <c r="D49" s="78"/>
      <c r="E49" s="79"/>
      <c r="F49" s="80"/>
      <c r="G49" s="81"/>
      <c r="H49" s="81"/>
      <c r="I49" s="82"/>
    </row>
    <row r="50" spans="3:9" ht="13.5">
      <c r="C50" s="11" t="s">
        <v>16</v>
      </c>
      <c r="D50" s="78"/>
      <c r="E50" s="79"/>
      <c r="F50" s="80"/>
      <c r="G50" s="81" t="s">
        <v>2</v>
      </c>
      <c r="H50" s="81" t="s">
        <v>2</v>
      </c>
      <c r="I50" s="82"/>
    </row>
    <row r="51" spans="3:9" ht="13.5">
      <c r="C51" s="72"/>
      <c r="D51" s="78"/>
      <c r="E51" s="79"/>
      <c r="F51" s="80"/>
      <c r="G51" s="81"/>
      <c r="H51" s="81"/>
      <c r="I51" s="82"/>
    </row>
    <row r="52" spans="1:9" ht="13.5">
      <c r="A52" s="116"/>
      <c r="B52" s="117"/>
      <c r="C52" s="11" t="s">
        <v>17</v>
      </c>
      <c r="D52" s="78"/>
      <c r="E52" s="79"/>
      <c r="F52" s="80"/>
      <c r="G52" s="81"/>
      <c r="H52" s="81"/>
      <c r="I52" s="82"/>
    </row>
    <row r="53" spans="1:9" ht="13.5">
      <c r="A53" s="117"/>
      <c r="B53" s="117"/>
      <c r="C53" s="11" t="s">
        <v>18</v>
      </c>
      <c r="D53" s="78"/>
      <c r="E53" s="79"/>
      <c r="F53" s="80"/>
      <c r="G53" s="81" t="s">
        <v>2</v>
      </c>
      <c r="H53" s="81" t="s">
        <v>2</v>
      </c>
      <c r="I53" s="82"/>
    </row>
    <row r="54" spans="1:9" ht="13.5">
      <c r="A54" s="117"/>
      <c r="B54" s="117"/>
      <c r="C54" s="11"/>
      <c r="D54" s="78"/>
      <c r="E54" s="79"/>
      <c r="F54" s="80"/>
      <c r="G54" s="81"/>
      <c r="H54" s="81"/>
      <c r="I54" s="82"/>
    </row>
    <row r="55" spans="1:9" ht="13.5">
      <c r="A55" s="117"/>
      <c r="B55" s="117"/>
      <c r="C55" s="11" t="s">
        <v>19</v>
      </c>
      <c r="D55" s="78"/>
      <c r="E55" s="79"/>
      <c r="F55" s="80"/>
      <c r="G55" s="81" t="s">
        <v>2</v>
      </c>
      <c r="H55" s="81" t="s">
        <v>2</v>
      </c>
      <c r="I55" s="82"/>
    </row>
    <row r="56" spans="1:9" ht="13.5">
      <c r="A56" s="117"/>
      <c r="B56" s="117"/>
      <c r="C56" s="11"/>
      <c r="D56" s="78"/>
      <c r="E56" s="79"/>
      <c r="F56" s="80"/>
      <c r="G56" s="81"/>
      <c r="H56" s="81"/>
      <c r="I56" s="82"/>
    </row>
    <row r="57" spans="1:9" ht="13.5">
      <c r="A57" s="117"/>
      <c r="B57" s="117"/>
      <c r="C57" s="11" t="s">
        <v>20</v>
      </c>
      <c r="D57" s="78"/>
      <c r="E57" s="79"/>
      <c r="F57" s="80"/>
      <c r="G57" s="81" t="s">
        <v>2</v>
      </c>
      <c r="H57" s="81" t="s">
        <v>2</v>
      </c>
      <c r="I57" s="82"/>
    </row>
    <row r="58" spans="1:9" ht="13.5">
      <c r="A58" s="117"/>
      <c r="B58" s="117"/>
      <c r="C58" s="11"/>
      <c r="D58" s="78"/>
      <c r="E58" s="79"/>
      <c r="F58" s="80"/>
      <c r="G58" s="81"/>
      <c r="H58" s="81"/>
      <c r="I58" s="82"/>
    </row>
    <row r="59" spans="1:9" ht="13.5">
      <c r="A59" s="117"/>
      <c r="B59" s="117"/>
      <c r="C59" s="11" t="s">
        <v>21</v>
      </c>
      <c r="D59" s="78"/>
      <c r="E59" s="79"/>
      <c r="F59" s="80"/>
      <c r="G59" s="81" t="s">
        <v>2</v>
      </c>
      <c r="H59" s="81" t="s">
        <v>2</v>
      </c>
      <c r="I59" s="82"/>
    </row>
    <row r="60" spans="1:9" ht="13.5">
      <c r="A60" s="117"/>
      <c r="B60" s="117"/>
      <c r="C60" s="11"/>
      <c r="D60" s="78"/>
      <c r="E60" s="79"/>
      <c r="F60" s="80"/>
      <c r="G60" s="81"/>
      <c r="H60" s="81"/>
      <c r="I60" s="82"/>
    </row>
    <row r="61" spans="3:9" ht="13.5">
      <c r="C61" s="85" t="s">
        <v>22</v>
      </c>
      <c r="D61" s="78"/>
      <c r="E61" s="79"/>
      <c r="F61" s="80"/>
      <c r="G61" s="81"/>
      <c r="H61" s="81"/>
      <c r="I61" s="82"/>
    </row>
    <row r="62" spans="2:9" ht="13.5">
      <c r="B62" s="63" t="s">
        <v>289</v>
      </c>
      <c r="C62" s="72" t="s">
        <v>274</v>
      </c>
      <c r="D62" s="78"/>
      <c r="E62" s="79"/>
      <c r="F62" s="80"/>
      <c r="G62" s="81">
        <v>640</v>
      </c>
      <c r="H62" s="81">
        <v>49.76</v>
      </c>
      <c r="I62" s="82"/>
    </row>
    <row r="63" spans="3:9" ht="13.5">
      <c r="C63" s="11" t="s">
        <v>115</v>
      </c>
      <c r="D63" s="78"/>
      <c r="E63" s="79"/>
      <c r="F63" s="80"/>
      <c r="G63" s="86">
        <v>640</v>
      </c>
      <c r="H63" s="86">
        <v>49.76</v>
      </c>
      <c r="I63" s="82"/>
    </row>
    <row r="64" spans="3:9" ht="13.5">
      <c r="C64" s="72"/>
      <c r="D64" s="78"/>
      <c r="E64" s="79"/>
      <c r="F64" s="80"/>
      <c r="G64" s="81"/>
      <c r="H64" s="81"/>
      <c r="I64" s="82"/>
    </row>
    <row r="65" spans="1:9" ht="13.5">
      <c r="A65" s="116"/>
      <c r="B65" s="117"/>
      <c r="C65" s="11" t="s">
        <v>23</v>
      </c>
      <c r="D65" s="78"/>
      <c r="E65" s="79"/>
      <c r="F65" s="80"/>
      <c r="G65" s="81"/>
      <c r="H65" s="81"/>
      <c r="I65" s="82"/>
    </row>
    <row r="66" spans="2:9" ht="13.5">
      <c r="B66" s="63"/>
      <c r="C66" s="72" t="s">
        <v>141</v>
      </c>
      <c r="D66" s="78"/>
      <c r="E66" s="79"/>
      <c r="F66" s="80"/>
      <c r="G66" s="81">
        <v>22.79</v>
      </c>
      <c r="H66" s="81">
        <v>1.77</v>
      </c>
      <c r="I66" s="82"/>
    </row>
    <row r="67" spans="3:9" ht="13.5">
      <c r="C67" s="11" t="s">
        <v>115</v>
      </c>
      <c r="D67" s="78"/>
      <c r="E67" s="79"/>
      <c r="F67" s="80"/>
      <c r="G67" s="86">
        <v>22.79</v>
      </c>
      <c r="H67" s="86">
        <v>1.77</v>
      </c>
      <c r="I67" s="82"/>
    </row>
    <row r="68" spans="3:9" ht="13.5">
      <c r="C68" s="72"/>
      <c r="D68" s="78"/>
      <c r="E68" s="79"/>
      <c r="F68" s="80"/>
      <c r="G68" s="81"/>
      <c r="H68" s="81"/>
      <c r="I68" s="82"/>
    </row>
    <row r="69" spans="3:9" ht="14.25" thickBot="1">
      <c r="C69" s="87" t="s">
        <v>147</v>
      </c>
      <c r="D69" s="88"/>
      <c r="E69" s="89"/>
      <c r="F69" s="90"/>
      <c r="G69" s="91">
        <v>1286.22</v>
      </c>
      <c r="H69" s="91">
        <f>_xlfn.SUMIFS(H:H,C:C,"Total")</f>
        <v>99.99999999999999</v>
      </c>
      <c r="I69" s="92"/>
    </row>
    <row r="70" spans="3:9" ht="13.5">
      <c r="C70" s="118"/>
      <c r="D70" s="119"/>
      <c r="E70" s="119"/>
      <c r="F70" s="120"/>
      <c r="G70" s="121"/>
      <c r="H70" s="121"/>
      <c r="I70" s="122"/>
    </row>
    <row r="71" spans="3:9" ht="13.5">
      <c r="C71" s="123" t="s">
        <v>226</v>
      </c>
      <c r="D71" s="104"/>
      <c r="E71" s="104"/>
      <c r="F71" s="124"/>
      <c r="G71" s="106"/>
      <c r="H71" s="106"/>
      <c r="I71" s="125"/>
    </row>
    <row r="72" spans="3:9" ht="32.25" customHeight="1">
      <c r="C72" s="212" t="s">
        <v>235</v>
      </c>
      <c r="D72" s="213"/>
      <c r="E72" s="213"/>
      <c r="F72" s="213"/>
      <c r="G72" s="213"/>
      <c r="H72" s="213"/>
      <c r="I72" s="214"/>
    </row>
    <row r="73" spans="3:9" ht="13.5">
      <c r="C73" s="126" t="s">
        <v>333</v>
      </c>
      <c r="D73" s="104"/>
      <c r="E73" s="104"/>
      <c r="F73" s="104"/>
      <c r="G73" s="104"/>
      <c r="H73" s="106"/>
      <c r="I73" s="105"/>
    </row>
    <row r="74" spans="3:9" ht="13.5">
      <c r="C74" s="123" t="s">
        <v>227</v>
      </c>
      <c r="D74" s="104"/>
      <c r="E74" s="104"/>
      <c r="F74" s="104"/>
      <c r="G74" s="104"/>
      <c r="H74" s="106"/>
      <c r="I74" s="105" t="s">
        <v>228</v>
      </c>
    </row>
    <row r="75" spans="3:9" ht="15.75">
      <c r="C75" s="100" t="s">
        <v>232</v>
      </c>
      <c r="D75" s="104"/>
      <c r="E75" s="104"/>
      <c r="F75" s="104"/>
      <c r="G75" s="104"/>
      <c r="H75" s="106"/>
      <c r="I75" s="105" t="s">
        <v>228</v>
      </c>
    </row>
    <row r="76" spans="3:9" ht="15.75">
      <c r="C76" s="12"/>
      <c r="D76" s="104"/>
      <c r="E76" s="104"/>
      <c r="F76" s="104"/>
      <c r="G76" s="104"/>
      <c r="H76" s="106"/>
      <c r="I76" s="105"/>
    </row>
    <row r="77" spans="3:9" ht="15.75">
      <c r="C77" s="12" t="s">
        <v>233</v>
      </c>
      <c r="D77" s="104"/>
      <c r="E77" s="104"/>
      <c r="F77" s="104"/>
      <c r="G77" s="104"/>
      <c r="H77" s="106"/>
      <c r="I77" s="105" t="s">
        <v>228</v>
      </c>
    </row>
    <row r="78" spans="3:9" ht="13.5">
      <c r="C78" s="126"/>
      <c r="D78" s="104"/>
      <c r="E78" s="104"/>
      <c r="F78" s="104"/>
      <c r="G78" s="104"/>
      <c r="H78" s="106"/>
      <c r="I78" s="105"/>
    </row>
    <row r="79" spans="3:9" ht="15.75">
      <c r="C79" s="12" t="s">
        <v>234</v>
      </c>
      <c r="D79" s="104"/>
      <c r="E79" s="104"/>
      <c r="F79" s="104"/>
      <c r="G79" s="104"/>
      <c r="H79" s="106"/>
      <c r="I79" s="105" t="s">
        <v>228</v>
      </c>
    </row>
    <row r="80" spans="3:9" ht="13.5">
      <c r="C80" s="127" t="s">
        <v>229</v>
      </c>
      <c r="D80" s="128" t="s">
        <v>291</v>
      </c>
      <c r="E80" s="128" t="s">
        <v>256</v>
      </c>
      <c r="F80" s="104"/>
      <c r="G80" s="104"/>
      <c r="H80" s="106"/>
      <c r="I80" s="105" t="s">
        <v>228</v>
      </c>
    </row>
    <row r="81" spans="3:9" ht="13.5">
      <c r="C81" s="127" t="s">
        <v>230</v>
      </c>
      <c r="D81" s="129">
        <v>10.014</v>
      </c>
      <c r="E81" s="128">
        <v>9.9519</v>
      </c>
      <c r="F81" s="104"/>
      <c r="G81" s="104"/>
      <c r="H81" s="106"/>
      <c r="I81" s="105" t="s">
        <v>228</v>
      </c>
    </row>
    <row r="82" spans="3:9" ht="13.5">
      <c r="C82" s="127" t="s">
        <v>231</v>
      </c>
      <c r="D82" s="128">
        <v>10.0137</v>
      </c>
      <c r="E82" s="128">
        <v>9.9494</v>
      </c>
      <c r="F82" s="104"/>
      <c r="G82" s="104"/>
      <c r="H82" s="106"/>
      <c r="I82" s="105"/>
    </row>
    <row r="83" spans="3:9" ht="13.5">
      <c r="C83" s="126"/>
      <c r="D83" s="104"/>
      <c r="E83" s="104"/>
      <c r="F83" s="104"/>
      <c r="G83" s="104"/>
      <c r="H83" s="106"/>
      <c r="I83" s="105"/>
    </row>
    <row r="84" spans="3:9" ht="15.75">
      <c r="C84" s="12" t="s">
        <v>257</v>
      </c>
      <c r="D84" s="13"/>
      <c r="E84" s="13"/>
      <c r="F84" s="13"/>
      <c r="G84" s="104"/>
      <c r="H84" s="106"/>
      <c r="I84" s="105"/>
    </row>
    <row r="85" spans="3:9" ht="15.75">
      <c r="C85" s="12"/>
      <c r="D85" s="13"/>
      <c r="E85" s="13"/>
      <c r="F85" s="13"/>
      <c r="G85" s="104"/>
      <c r="H85" s="106"/>
      <c r="I85" s="105"/>
    </row>
    <row r="86" spans="3:9" ht="15.75">
      <c r="C86" s="12" t="s">
        <v>259</v>
      </c>
      <c r="D86" s="13"/>
      <c r="E86" s="13"/>
      <c r="F86" s="13"/>
      <c r="G86" s="104"/>
      <c r="H86" s="106"/>
      <c r="I86" s="105"/>
    </row>
    <row r="87" spans="3:9" ht="15.75">
      <c r="C87" s="12"/>
      <c r="D87" s="13"/>
      <c r="E87" s="13"/>
      <c r="F87" s="13"/>
      <c r="G87" s="104"/>
      <c r="H87" s="106"/>
      <c r="I87" s="105"/>
    </row>
    <row r="88" spans="3:9" ht="15.75">
      <c r="C88" s="12" t="s">
        <v>270</v>
      </c>
      <c r="D88" s="13"/>
      <c r="E88" s="13"/>
      <c r="F88" s="13"/>
      <c r="G88" s="104"/>
      <c r="H88" s="106"/>
      <c r="I88" s="105"/>
    </row>
    <row r="89" spans="3:9" ht="15.75">
      <c r="C89" s="15" t="s">
        <v>236</v>
      </c>
      <c r="D89" s="13"/>
      <c r="E89" s="13"/>
      <c r="F89" s="13"/>
      <c r="G89" s="104"/>
      <c r="H89" s="106"/>
      <c r="I89" s="105"/>
    </row>
    <row r="90" spans="3:9" ht="15.75">
      <c r="C90" s="14"/>
      <c r="D90" s="13"/>
      <c r="E90" s="13"/>
      <c r="F90" s="13"/>
      <c r="G90" s="104"/>
      <c r="H90" s="106"/>
      <c r="I90" s="105"/>
    </row>
    <row r="91" spans="3:9" ht="15.75">
      <c r="C91" s="12" t="s">
        <v>271</v>
      </c>
      <c r="D91" s="13"/>
      <c r="E91" s="13"/>
      <c r="F91" s="13"/>
      <c r="G91" s="104"/>
      <c r="H91" s="106"/>
      <c r="I91" s="105"/>
    </row>
    <row r="92" spans="3:9" ht="15.75">
      <c r="C92" s="12"/>
      <c r="D92" s="13"/>
      <c r="E92" s="13"/>
      <c r="F92" s="13"/>
      <c r="G92" s="104"/>
      <c r="H92" s="106"/>
      <c r="I92" s="105"/>
    </row>
    <row r="93" spans="3:9" ht="15.75">
      <c r="C93" s="12" t="s">
        <v>326</v>
      </c>
      <c r="D93" s="13"/>
      <c r="E93" s="13"/>
      <c r="F93" s="13"/>
      <c r="G93" s="104"/>
      <c r="H93" s="106"/>
      <c r="I93" s="105"/>
    </row>
    <row r="94" spans="3:9" ht="15.75">
      <c r="C94" s="12"/>
      <c r="D94" s="13"/>
      <c r="E94" s="13"/>
      <c r="F94" s="13"/>
      <c r="G94" s="104"/>
      <c r="H94" s="106"/>
      <c r="I94" s="105"/>
    </row>
    <row r="95" spans="3:9" ht="15.75">
      <c r="C95" s="12" t="s">
        <v>327</v>
      </c>
      <c r="D95" s="13"/>
      <c r="E95" s="13"/>
      <c r="F95" s="13"/>
      <c r="G95" s="104"/>
      <c r="H95" s="106"/>
      <c r="I95" s="105"/>
    </row>
    <row r="96" spans="3:9" ht="15.75">
      <c r="C96" s="12"/>
      <c r="D96" s="13"/>
      <c r="E96" s="13"/>
      <c r="F96" s="13"/>
      <c r="G96" s="104"/>
      <c r="H96" s="106"/>
      <c r="I96" s="105"/>
    </row>
    <row r="97" spans="3:9" ht="15.75">
      <c r="C97" s="12" t="s">
        <v>290</v>
      </c>
      <c r="D97" s="13"/>
      <c r="E97" s="13"/>
      <c r="F97" s="13"/>
      <c r="G97" s="104"/>
      <c r="H97" s="106"/>
      <c r="I97" s="105"/>
    </row>
    <row r="98" spans="3:9" ht="15.75">
      <c r="C98" s="12"/>
      <c r="D98" s="13"/>
      <c r="E98" s="13"/>
      <c r="F98" s="13"/>
      <c r="G98" s="104"/>
      <c r="H98" s="106"/>
      <c r="I98" s="105"/>
    </row>
    <row r="99" spans="3:9" ht="15.75">
      <c r="C99" s="12" t="s">
        <v>334</v>
      </c>
      <c r="D99" s="13"/>
      <c r="E99" s="13"/>
      <c r="F99" s="13"/>
      <c r="G99" s="104"/>
      <c r="H99" s="106"/>
      <c r="I99" s="105"/>
    </row>
    <row r="100" spans="3:9" ht="14.25" thickBot="1">
      <c r="C100" s="130"/>
      <c r="D100" s="131"/>
      <c r="E100" s="131"/>
      <c r="F100" s="132"/>
      <c r="G100" s="133"/>
      <c r="H100" s="132"/>
      <c r="I100" s="134"/>
    </row>
  </sheetData>
  <sheetProtection/>
  <mergeCells count="2">
    <mergeCell ref="C72:I72"/>
    <mergeCell ref="D3:I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Lunar Chandrakant Sutar</cp:lastModifiedBy>
  <cp:lastPrinted>2013-11-30T11:49:41Z</cp:lastPrinted>
  <dcterms:created xsi:type="dcterms:W3CDTF">2010-04-14T16:02:20Z</dcterms:created>
  <dcterms:modified xsi:type="dcterms:W3CDTF">2019-09-25T12:42:28Z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